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20" documentId="13_ncr:1_{F6CB121F-512D-4AA6-A0C1-0FB36C537598}" xr6:coauthVersionLast="47" xr6:coauthVersionMax="47" xr10:uidLastSave="{BF8B88FE-2005-45BC-8C83-2B67142724DF}"/>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I5"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<sst xmlns="http://schemas.openxmlformats.org/spreadsheetml/2006/main" count="179029" uniqueCount="39107">
  <si>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</si>
  <si>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</si>
  <si>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</si>
  <si>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</si>
  <si>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</si>
  <si>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</si>
  <si>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</si>
  <si>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</si>
  <si>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</si>
  <si>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</si>
  <si>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</si>
  <si>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</si>
  <si>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</si>
  <si>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</si>
  <si>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</si>
  <si>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</si>
  <si>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</si>
  <si>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</si>
  <si>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</si>
  <si>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</si>
  <si>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</si>
  <si>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</si>
  <si>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</si>
  <si>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</si>
  <si>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</si>
  <si>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</si>
  <si>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</si>
  <si>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</si>
  <si>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</si>
  <si>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</si>
  <si>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</si>
  <si>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</si>
  <si>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</si>
  <si>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</si>
  <si>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</si>
  <si>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</si>
  <si>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</si>
  <si>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</si>
  <si>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</si>
  <si>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</si>
  <si>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</si>
  <si>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</si>
  <si>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</si>
  <si>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</si>
  <si>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</si>
  <si>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</si>
  <si>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</si>
  <si>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</si>
  <si>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</si>
  <si>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</si>
  <si>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</si>
  <si>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</si>
  <si>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</si>
  <si>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</si>
  <si>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</si>
  <si>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</si>
  <si>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</si>
  <si>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</si>
  <si>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</si>
  <si>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</si>
  <si>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</si>
  <si>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</si>
  <si>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</si>
  <si>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</si>
  <si>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</si>
  <si>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</si>
  <si>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</si>
  <si>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</si>
  <si>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</si>
  <si>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</si>
  <si>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</si>
  <si>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</si>
  <si>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</si>
  <si>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</si>
  <si>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</si>
  <si>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</si>
  <si>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</si>
  <si>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</si>
  <si>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</si>
  <si>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</si>
  <si>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</si>
  <si>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</si>
  <si>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</si>
  <si>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</si>
  <si>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</si>
  <si>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</si>
  <si>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</si>
  <si>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</si>
  <si>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</si>
  <si>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</si>
  <si>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</si>
  <si>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</si>
  <si>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</si>
  <si>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</si>
  <si>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</si>
  <si>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</si>
  <si>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</si>
  <si>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</si>
  <si>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</si>
  <si>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</si>
  <si>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</si>
  <si>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</si>
  <si>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</si>
  <si>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</si>
  <si>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</si>
  <si>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</si>
  <si>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</si>
  <si>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</si>
  <si>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</si>
  <si>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</si>
  <si>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</si>
  <si>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</si>
  <si>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</si>
  <si>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</si>
  <si>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</si>
  <si>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</si>
  <si>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</si>
  <si>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</si>
  <si>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</si>
  <si>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</si>
  <si>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</si>
  <si>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</si>
  <si>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</si>
  <si>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</si>
  <si>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</si>
  <si>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</si>
  <si>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</si>
  <si>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</si>
  <si>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</si>
  <si>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</si>
  <si>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</si>
  <si>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</si>
  <si>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</si>
  <si>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</si>
  <si>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</si>
  <si>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</si>
  <si>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</si>
  <si>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</si>
  <si>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</si>
  <si>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</si>
  <si>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</si>
  <si>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</si>
  <si>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</si>
  <si>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</si>
  <si>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</si>
  <si>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</si>
  <si>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</si>
  <si>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</si>
  <si>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</si>
  <si>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</si>
  <si>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</si>
  <si>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</si>
  <si>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</si>
  <si>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</si>
  <si>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</si>
  <si>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</si>
  <si>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</si>
  <si>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</si>
  <si>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</si>
  <si>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</si>
  <si>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</si>
  <si>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</si>
  <si>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</si>
  <si>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</si>
  <si>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</si>
  <si>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</si>
  <si>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</si>
  <si>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</si>
  <si>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</si>
  <si>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</si>
  <si>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</si>
  <si>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</si>
  <si>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</si>
  <si>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</si>
  <si>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</si>
  <si>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</si>
  <si>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</si>
  <si>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</si>
  <si>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</si>
  <si>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</si>
  <si>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</si>
  <si>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</si>
  <si>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</si>
  <si>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</si>
  <si>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</si>
  <si>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</si>
  <si>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</si>
  <si>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</si>
  <si>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</si>
  <si>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</si>
  <si>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</si>
  <si>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</si>
  <si>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</si>
  <si>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</si>
  <si>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</si>
  <si>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</si>
  <si>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</si>
  <si>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</si>
  <si>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</si>
  <si>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</si>
  <si>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</si>
  <si>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</si>
  <si>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</si>
  <si>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</si>
  <si>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</si>
  <si>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</si>
  <si>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</si>
  <si>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</si>
  <si>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</si>
  <si>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</si>
  <si>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</si>
  <si>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</si>
  <si>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</si>
  <si>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</si>
  <si>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</si>
  <si>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</si>
  <si>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</si>
  <si>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</si>
  <si>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</si>
  <si>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</si>
  <si>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</si>
  <si>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</si>
  <si>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</si>
  <si>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</si>
  <si>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</si>
  <si>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</si>
  <si>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</si>
  <si>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</si>
  <si>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</si>
  <si>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</si>
  <si>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</si>
  <si>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</si>
  <si>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</si>
  <si>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</si>
  <si>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</si>
  <si>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</si>
  <si>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</si>
  <si>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</si>
  <si>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</si>
  <si>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</si>
  <si>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</si>
  <si>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</si>
  <si>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</si>
  <si>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</si>
  <si>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</si>
  <si>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</si>
  <si>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</si>
  <si>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</si>
  <si>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</si>
  <si>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</si>
  <si>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</si>
  <si>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</si>
  <si>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</si>
  <si>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</si>
  <si>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</si>
  <si>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</si>
  <si>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</si>
  <si>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</si>
  <si>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</si>
  <si>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</si>
  <si>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</si>
  <si>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</si>
  <si>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</si>
  <si>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</si>
  <si>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</si>
  <si>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</si>
  <si>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</si>
  <si>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</si>
  <si>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</si>
  <si>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</si>
  <si>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</si>
  <si>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</si>
  <si>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</si>
  <si>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</si>
  <si>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</si>
  <si>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</si>
  <si>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</si>
  <si>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</si>
  <si>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</si>
  <si>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</si>
  <si>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</si>
  <si>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</si>
  <si>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</si>
  <si>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</si>
  <si>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</si>
  <si>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</si>
  <si>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</si>
  <si>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</si>
  <si>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</si>
  <si>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</si>
  <si>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</si>
  <si>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</si>
  <si>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</si>
  <si>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</si>
  <si>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</si>
  <si>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</si>
  <si>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</si>
  <si>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</si>
  <si>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</si>
  <si>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</si>
  <si>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</si>
  <si>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</si>
  <si>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</si>
  <si>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</si>
  <si>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</si>
  <si>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</si>
  <si>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</si>
  <si>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</si>
  <si>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</si>
  <si>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</si>
  <si>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</si>
  <si>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</si>
  <si>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</si>
  <si>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</si>
  <si>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</si>
  <si>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</si>
  <si>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</si>
  <si>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</si>
  <si>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</si>
  <si>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</si>
  <si>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</si>
  <si>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</si>
  <si>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</si>
  <si>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</si>
  <si>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</si>
  <si>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</si>
  <si>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</si>
  <si>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</si>
  <si>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</si>
  <si>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</si>
  <si>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</si>
  <si>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</si>
  <si>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</si>
  <si>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</si>
  <si>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</si>
  <si>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</si>
  <si>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</si>
  <si>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</si>
  <si>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</si>
  <si>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</si>
  <si>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</si>
  <si>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</si>
  <si>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</si>
  <si>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</si>
  <si>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</si>
  <si>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</si>
  <si>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</si>
  <si>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</si>
  <si>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</si>
  <si>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</si>
  <si>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</si>
  <si>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</si>
  <si>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</si>
  <si>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</si>
  <si>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</si>
  <si>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</si>
  <si>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</si>
  <si>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</si>
  <si>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</si>
  <si>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</si>
  <si>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</si>
  <si>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</si>
  <si>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</si>
  <si>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</si>
  <si>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</si>
  <si>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</si>
  <si>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</si>
  <si>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</si>
  <si>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</si>
  <si>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</si>
  <si>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</si>
  <si>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</si>
  <si>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</si>
  <si>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</si>
  <si>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</si>
  <si>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</si>
  <si>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</si>
  <si>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</si>
  <si>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</si>
  <si>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</si>
  <si>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</si>
  <si>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</si>
  <si>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</si>
  <si>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</si>
  <si>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</si>
  <si>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</si>
  <si>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</si>
  <si>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</si>
  <si>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</si>
  <si>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</si>
  <si>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</si>
  <si>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</si>
  <si>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</si>
  <si>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</si>
  <si>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</si>
  <si>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</si>
  <si>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</si>
  <si>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</si>
  <si>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</si>
  <si>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</si>
  <si>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</si>
  <si>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</si>
  <si>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</si>
  <si>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</si>
  <si>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</si>
  <si>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</si>
  <si>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</si>
  <si>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</si>
  <si>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</si>
  <si>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</si>
  <si>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</si>
  <si>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</si>
  <si>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</si>
  <si>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</si>
  <si>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</si>
  <si>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</si>
  <si>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</si>
  <si>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</si>
  <si>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</si>
  <si>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</si>
  <si>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</si>
  <si>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</si>
  <si>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</si>
  <si>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</si>
  <si>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</si>
  <si>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</si>
  <si>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</si>
  <si>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</si>
  <si>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</si>
  <si>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</si>
  <si>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</si>
  <si>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</si>
  <si>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</si>
  <si>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</si>
  <si>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</si>
  <si>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</si>
  <si>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</si>
  <si>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</si>
  <si>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</si>
  <si>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</si>
  <si>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</si>
  <si>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</si>
  <si>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</si>
  <si>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</si>
  <si>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</si>
  <si>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</si>
  <si>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</si>
  <si>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</si>
  <si>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</si>
  <si>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</si>
  <si>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</si>
  <si>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</si>
  <si>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</si>
  <si>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</si>
  <si>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</si>
  <si>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</si>
  <si>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</si>
  <si>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</si>
  <si>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</si>
  <si>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</si>
  <si>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</si>
  <si>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</si>
  <si>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</si>
  <si>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</si>
  <si>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</si>
  <si>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</si>
  <si>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</si>
  <si>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</si>
  <si>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</si>
  <si>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</si>
  <si>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</si>
  <si>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</si>
  <si>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</si>
  <si>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</si>
  <si>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</si>
  <si>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</si>
  <si>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</si>
  <si>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</si>
  <si>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</si>
  <si>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</si>
  <si>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</si>
  <si>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</si>
  <si>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</si>
  <si>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</si>
  <si>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</si>
  <si>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</si>
  <si>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</si>
  <si>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</si>
  <si>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</si>
  <si>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</si>
  <si>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</si>
  <si>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</si>
  <si>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</si>
  <si>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</si>
  <si>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</si>
  <si>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</si>
  <si>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</si>
  <si>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</si>
  <si>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</si>
  <si>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</si>
  <si>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</si>
  <si>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</si>
  <si>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</si>
  <si>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</si>
  <si>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</si>
  <si>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</si>
  <si>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</si>
  <si>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</si>
  <si>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</si>
  <si>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</si>
  <si>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</si>
  <si>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</si>
  <si>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</si>
  <si>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</si>
  <si>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</si>
  <si>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</si>
  <si>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</si>
  <si>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</si>
  <si>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</si>
  <si>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</si>
  <si>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</si>
  <si>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</si>
  <si>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</si>
  <si>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</si>
  <si>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</si>
  <si>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</si>
  <si>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</si>
  <si>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</si>
  <si>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</si>
  <si>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</si>
  <si>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</si>
  <si>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</si>
  <si>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</si>
  <si>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</si>
  <si>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</si>
  <si>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</si>
  <si>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</si>
  <si>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</si>
  <si>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</si>
  <si>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</si>
  <si>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</si>
  <si>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</si>
  <si>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</si>
  <si>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</si>
  <si>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</si>
  <si>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</si>
  <si>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</si>
  <si>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</si>
  <si>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</si>
  <si>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</si>
  <si>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</si>
  <si>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</si>
  <si>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</si>
  <si>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</si>
  <si>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</si>
  <si>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</si>
  <si>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</si>
  <si>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</si>
  <si>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</si>
  <si>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</si>
  <si>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</si>
  <si>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</si>
  <si>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</si>
  <si>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</si>
  <si>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</si>
  <si>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</si>
  <si>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</si>
  <si>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</si>
  <si>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</si>
  <si>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</si>
  <si>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</si>
  <si>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</si>
  <si>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</si>
  <si>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</si>
  <si>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</si>
  <si>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</si>
  <si>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</si>
  <si>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</si>
  <si>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</si>
  <si>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</si>
  <si>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</si>
  <si>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</si>
  <si>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</si>
  <si>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</si>
  <si>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</si>
  <si>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</si>
  <si>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</si>
  <si>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</si>
  <si>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</si>
  <si>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</si>
  <si>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</si>
  <si>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</si>
  <si>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</si>
  <si>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</si>
  <si>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</si>
  <si>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</si>
  <si>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</si>
  <si>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</si>
  <si>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</si>
  <si>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</si>
  <si>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</si>
  <si>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</si>
  <si>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</si>
  <si>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</si>
  <si>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</si>
  <si>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</si>
  <si>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</si>
  <si>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</si>
  <si>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</si>
  <si>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</si>
  <si>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</si>
  <si>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</si>
  <si>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</si>
  <si>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</si>
  <si>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</si>
  <si>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</si>
  <si>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</si>
  <si>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</si>
  <si>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</si>
  <si>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</si>
  <si>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</si>
  <si>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</si>
  <si>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</si>
  <si>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</si>
  <si>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</si>
  <si>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</si>
  <si>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</si>
  <si>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</si>
  <si>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</si>
  <si>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</si>
  <si>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</si>
  <si>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</si>
  <si>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</si>
  <si>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</si>
  <si>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</si>
  <si>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</si>
  <si>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</si>
  <si>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</si>
  <si>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</si>
  <si>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</si>
  <si>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</si>
  <si>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</si>
  <si>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</si>
  <si>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</si>
  <si>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</si>
  <si>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</si>
  <si>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</si>
  <si>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</si>
  <si>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</si>
  <si>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</si>
  <si>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</si>
  <si>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</si>
  <si>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</si>
  <si>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</si>
  <si>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</si>
  <si>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</si>
  <si>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</si>
  <si>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</si>
  <si>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</si>
  <si>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</si>
  <si>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</si>
  <si>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</si>
  <si>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</si>
  <si>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</si>
  <si>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</si>
  <si>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</si>
  <si>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</si>
  <si>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</si>
  <si>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</si>
  <si>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</si>
  <si>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</si>
  <si>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</si>
  <si>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</si>
  <si>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</si>
  <si>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</si>
  <si>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</si>
  <si>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</si>
  <si>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</si>
  <si>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</si>
  <si>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</si>
  <si>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</si>
  <si>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</si>
  <si>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</si>
  <si>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</si>
  <si>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</si>
  <si>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</si>
  <si>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</si>
  <si>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</si>
  <si>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</si>
  <si>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</si>
  <si>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</si>
  <si>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</si>
  <si>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</si>
  <si>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</si>
  <si>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</si>
  <si>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</si>
  <si>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</si>
  <si>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</si>
  <si>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</si>
  <si>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</si>
  <si>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</si>
  <si>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</si>
  <si>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</si>
  <si>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</si>
  <si>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</si>
  <si>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</si>
  <si>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</si>
  <si>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</si>
  <si>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</si>
  <si>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</si>
  <si>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</si>
  <si>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</si>
  <si>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</si>
  <si>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</si>
  <si>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</si>
  <si>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</si>
  <si>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</si>
  <si>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</si>
  <si>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</si>
  <si>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</si>
  <si>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</si>
  <si>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</si>
  <si>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</si>
  <si>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</si>
  <si>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</si>
  <si>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</si>
  <si>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</si>
  <si>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</si>
  <si>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</si>
  <si>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</si>
  <si>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</si>
  <si>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</si>
  <si>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</si>
  <si>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</si>
  <si>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</si>
  <si>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</si>
  <si>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</si>
  <si>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</si>
  <si>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</si>
  <si>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</si>
  <si>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</si>
  <si>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</si>
  <si>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</si>
  <si>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</si>
  <si>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</si>
  <si>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</si>
  <si>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</si>
  <si>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</si>
  <si>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</si>
  <si>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</si>
  <si>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</si>
  <si>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</si>
  <si>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</si>
  <si>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</si>
  <si>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</si>
  <si>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</si>
  <si>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</si>
  <si>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</si>
  <si>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</si>
  <si>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</si>
  <si>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</si>
  <si>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</si>
  <si>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</si>
  <si>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</si>
  <si>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</si>
  <si>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</si>
  <si>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</si>
  <si>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</si>
  <si>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</si>
  <si>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</si>
  <si>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</si>
  <si>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</si>
  <si>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</si>
  <si>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</si>
  <si>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</si>
  <si>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</si>
  <si>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</si>
  <si>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</si>
  <si>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</si>
  <si>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</si>
  <si>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</si>
  <si>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</si>
  <si>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</si>
  <si>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</si>
  <si>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</si>
  <si>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</si>
  <si>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</si>
  <si>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</si>
  <si>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</si>
  <si>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</si>
  <si>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</si>
  <si>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</si>
  <si>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</si>
  <si>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</si>
  <si>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</si>
  <si>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</si>
  <si>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</si>
  <si>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</si>
  <si>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</si>
  <si>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</si>
  <si>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</si>
  <si>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</si>
  <si>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</si>
  <si>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</si>
  <si>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</si>
  <si>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</si>
  <si>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</si>
  <si>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</si>
  <si>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</si>
  <si>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</si>
  <si>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</si>
  <si>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</si>
  <si>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</si>
  <si>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</si>
  <si>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</si>
  <si>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</si>
  <si>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</si>
  <si>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</si>
  <si>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</si>
  <si>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</si>
  <si>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</si>
  <si>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</si>
  <si>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</si>
  <si>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</si>
  <si>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</si>
  <si>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</si>
  <si>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</si>
  <si>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</si>
  <si>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</si>
  <si>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</si>
  <si>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</si>
  <si>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</si>
  <si>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</si>
  <si>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</si>
  <si>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</si>
  <si>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</si>
  <si>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</si>
  <si>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</si>
  <si>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</si>
  <si>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</si>
  <si>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</si>
  <si>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</si>
  <si>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</si>
  <si>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</si>
  <si>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</si>
  <si>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</si>
  <si>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</si>
  <si>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</si>
  <si>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</si>
  <si>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</si>
  <si>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</si>
  <si>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</si>
  <si>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</si>
  <si>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</si>
  <si>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</si>
  <si>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</si>
  <si>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</si>
  <si>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</si>
  <si>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</si>
  <si>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</si>
  <si>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</si>
  <si>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</si>
  <si>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</si>
  <si>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</si>
  <si>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</si>
  <si>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</si>
  <si>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</si>
  <si>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</si>
  <si>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</si>
  <si>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</si>
  <si>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</si>
  <si>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</si>
  <si>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</si>
  <si>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</si>
  <si>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</si>
  <si>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</si>
  <si>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</si>
  <si>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</si>
  <si>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</si>
  <si>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</si>
  <si>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</si>
  <si>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</si>
  <si>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</si>
  <si>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</si>
  <si>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</si>
  <si>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</si>
  <si>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</si>
  <si>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</si>
  <si>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</si>
  <si>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</si>
  <si>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</si>
  <si>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</si>
  <si>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</si>
  <si>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</si>
  <si>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</si>
  <si>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</si>
  <si>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</si>
  <si>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</si>
  <si>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</si>
  <si>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</si>
  <si>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</si>
  <si>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</si>
  <si>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</si>
  <si>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</si>
  <si>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</si>
  <si>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</si>
  <si>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</si>
  <si>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</si>
  <si>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</si>
  <si>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</si>
  <si>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</si>
  <si>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</si>
  <si>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</si>
  <si>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</si>
  <si>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</si>
  <si>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</si>
  <si>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</si>
  <si>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</si>
  <si>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</si>
  <si>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</si>
  <si>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</si>
  <si>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</si>
  <si>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</si>
  <si>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</si>
  <si>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</si>
  <si>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</si>
  <si>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</si>
  <si>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</si>
  <si>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</si>
  <si>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</si>
  <si>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</si>
  <si>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</si>
  <si>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</si>
  <si>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</si>
  <si>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</si>
  <si>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</si>
  <si>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</si>
  <si>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</si>
  <si>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</si>
  <si>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</si>
  <si>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</si>
  <si>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</si>
  <si>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</si>
  <si>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</si>
  <si>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</si>
  <si>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</si>
  <si>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</si>
  <si>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</si>
  <si>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</si>
  <si>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</si>
  <si>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</si>
  <si>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</si>
  <si>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</si>
  <si>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</si>
  <si>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</si>
  <si>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</si>
  <si>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</si>
  <si>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</si>
  <si>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</si>
  <si>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</si>
  <si>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</si>
  <si>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</si>
  <si>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</si>
  <si>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</si>
  <si>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</si>
  <si>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</si>
  <si>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</si>
  <si>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</si>
  <si>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</si>
  <si>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</si>
  <si>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</si>
  <si>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</si>
  <si>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</si>
  <si>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</si>
  <si>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</si>
  <si>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</si>
  <si>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</si>
  <si>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</si>
  <si>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</si>
  <si>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</si>
  <si>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</si>
  <si>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</si>
  <si>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</si>
  <si>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</si>
  <si>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</si>
  <si>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</si>
  <si>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</si>
  <si>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</si>
  <si>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</si>
  <si>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</si>
  <si>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</si>
  <si>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</si>
  <si>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</si>
  <si>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</si>
  <si>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</si>
  <si>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</si>
  <si>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</si>
  <si>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</si>
  <si>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</si>
  <si>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</si>
  <si>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</si>
  <si>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</si>
  <si>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</si>
  <si>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</si>
  <si>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</si>
  <si>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</si>
  <si>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</si>
  <si>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</si>
  <si>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</si>
  <si>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</si>
  <si>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</si>
  <si>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</si>
  <si>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</si>
  <si>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</si>
  <si>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</si>
  <si>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</si>
  <si>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</si>
  <si>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</si>
  <si>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</si>
  <si>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</si>
  <si>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</si>
  <si>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</si>
  <si>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</si>
  <si>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</si>
  <si>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</si>
  <si>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</si>
  <si>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</si>
  <si>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</si>
  <si>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</si>
  <si>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</si>
  <si>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</si>
  <si>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</si>
  <si>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</si>
  <si>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</si>
  <si>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</si>
  <si>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</si>
  <si>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</si>
  <si>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</si>
  <si>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</si>
  <si>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</si>
  <si>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</si>
  <si>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</si>
  <si>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</si>
  <si>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</si>
  <si>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</si>
  <si>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</si>
  <si>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</si>
  <si>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</si>
  <si>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</si>
  <si>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</si>
  <si>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</si>
  <si>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</si>
  <si>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</si>
  <si>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</si>
  <si>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</si>
  <si>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</si>
  <si>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</si>
  <si>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</si>
  <si>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</si>
  <si>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</si>
  <si>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</si>
  <si>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</si>
  <si>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</si>
  <si>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</si>
  <si>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</si>
  <si>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</si>
  <si>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</si>
  <si>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</si>
  <si>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</si>
  <si>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</si>
  <si>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</si>
  <si>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</si>
  <si>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</si>
  <si>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</si>
  <si>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</si>
  <si>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</si>
  <si>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</si>
  <si>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</si>
  <si>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</si>
  <si>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</si>
  <si>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</si>
  <si>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</si>
  <si>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</si>
  <si>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</si>
  <si>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</si>
  <si>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</si>
  <si>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</si>
  <si>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</si>
  <si>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</si>
  <si>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</si>
  <si>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</si>
  <si>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</si>
  <si>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</si>
  <si>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</si>
  <si>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</si>
  <si>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</si>
  <si>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</si>
  <si>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</si>
  <si>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</si>
  <si>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</si>
  <si>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</si>
  <si>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</si>
  <si>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</si>
  <si>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</si>
  <si>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</si>
  <si>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</si>
  <si>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</si>
  <si>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</si>
  <si>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</si>
  <si>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</si>
  <si>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</si>
  <si>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</si>
  <si>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</si>
  <si>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</si>
  <si>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</si>
  <si>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</si>
  <si>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</si>
  <si>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</si>
  <si>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</si>
  <si>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</si>
  <si>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</si>
  <si>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</si>
  <si>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</si>
  <si>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</si>
  <si>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</si>
  <si>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</si>
  <si>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</si>
  <si>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</si>
  <si>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</si>
  <si>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</si>
  <si>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</si>
  <si>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</si>
  <si>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</si>
  <si>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</si>
  <si>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</si>
  <si>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</si>
  <si>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</si>
  <si>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</si>
  <si>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</si>
  <si>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</si>
  <si>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</si>
  <si>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</si>
  <si>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</si>
  <si>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</si>
  <si>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</si>
  <si>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</si>
  <si>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</si>
  <si>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</si>
  <si>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</si>
  <si>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</si>
  <si>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</si>
  <si>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</si>
  <si>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</si>
  <si>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</si>
  <si>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</si>
  <si>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</si>
  <si>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</si>
  <si>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</si>
  <si>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</si>
  <si>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</si>
  <si>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</si>
  <si>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</si>
  <si>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</si>
  <si>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</si>
  <si>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</si>
  <si>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</si>
  <si>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</si>
  <si>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</si>
  <si>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</si>
  <si>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</si>
  <si>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</si>
  <si>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</si>
  <si>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</si>
  <si>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</si>
  <si>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</si>
  <si>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</si>
  <si>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</si>
  <si>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</si>
  <si>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</si>
  <si>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</si>
  <si>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</si>
  <si>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</si>
  <si>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</si>
  <si>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</si>
  <si>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</si>
  <si>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</si>
  <si>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</si>
  <si>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</si>
  <si>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</si>
  <si>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</si>
  <si>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</si>
  <si>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</si>
  <si>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</si>
  <si>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</si>
  <si>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</si>
  <si>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</si>
  <si>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</si>
  <si>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</si>
  <si>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</si>
  <si>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</si>
  <si>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</si>
  <si>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</si>
  <si>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</si>
  <si>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</si>
  <si>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</si>
  <si>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</si>
  <si>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</si>
  <si>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</si>
  <si>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</si>
  <si>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</si>
  <si>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</si>
  <si>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</si>
  <si>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</si>
  <si>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</si>
  <si>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</si>
  <si>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</si>
  <si>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</si>
  <si>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</si>
  <si>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</si>
  <si>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</si>
  <si>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</si>
  <si>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</si>
  <si>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</si>
  <si>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</si>
  <si>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</si>
  <si>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</si>
  <si>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</si>
  <si>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</si>
  <si>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</si>
  <si>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</si>
  <si>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</si>
  <si>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</si>
  <si>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</si>
  <si>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</si>
  <si>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</si>
  <si>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</si>
  <si>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</si>
  <si>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</si>
  <si>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</si>
  <si>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</si>
  <si>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</si>
  <si>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</si>
  <si>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</si>
  <si>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</si>
  <si>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</si>
  <si>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</si>
  <si>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</si>
  <si>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</si>
  <si>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</si>
  <si>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</si>
  <si>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</si>
  <si>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</si>
  <si>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</si>
  <si>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</si>
  <si>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</si>
  <si>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</si>
  <si>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</si>
  <si>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</si>
  <si>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</si>
  <si>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</si>
  <si>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</si>
  <si>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</si>
  <si>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</si>
  <si>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</si>
  <si>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</si>
  <si>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</si>
  <si>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</si>
  <si>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</si>
  <si>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</si>
  <si>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</si>
  <si>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</si>
  <si>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</si>
  <si>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</si>
  <si>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</si>
  <si>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</si>
  <si>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</si>
  <si>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</si>
  <si>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</si>
  <si>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</si>
  <si>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</si>
  <si>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</si>
  <si>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</si>
  <si>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</si>
  <si>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</si>
  <si>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</si>
  <si>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</si>
  <si>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</si>
  <si>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</si>
  <si>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</si>
  <si>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</si>
  <si>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</si>
  <si>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</si>
  <si>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</si>
  <si>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</si>
  <si>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</si>
  <si>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</si>
  <si>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</si>
  <si>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</si>
  <si>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</si>
  <si>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</si>
  <si>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</si>
  <si>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</si>
  <si>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</si>
  <si>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</si>
  <si>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</si>
  <si>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</si>
  <si>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</si>
  <si>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</si>
  <si>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</si>
  <si>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</si>
  <si>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</si>
  <si>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</si>
  <si>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</si>
  <si>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</si>
  <si>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</si>
  <si>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</si>
  <si>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</si>
  <si>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</si>
  <si>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</si>
  <si>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</si>
  <si>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</si>
  <si>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</si>
  <si>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</si>
  <si>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</si>
  <si>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</si>
  <si>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</si>
  <si>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</si>
  <si>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</si>
  <si>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</si>
  <si>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</si>
  <si>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</si>
  <si>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</si>
  <si>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</si>
  <si>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</si>
  <si>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</si>
  <si>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</si>
  <si>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</si>
  <si>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</si>
  <si>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</si>
  <si>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</si>
  <si>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</si>
  <si>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</si>
  <si>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</si>
  <si>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</si>
  <si>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</si>
  <si>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</si>
  <si>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</si>
  <si>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</si>
  <si>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</si>
  <si>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</si>
  <si>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</si>
  <si>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</si>
  <si>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</si>
  <si>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</si>
  <si>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</si>
  <si>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</si>
  <si>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</si>
  <si>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</si>
  <si>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</si>
  <si>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</si>
  <si>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</si>
  <si>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</si>
  <si>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</si>
  <si>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</si>
  <si>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</si>
  <si>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</si>
  <si>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</si>
  <si>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</si>
  <si>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</si>
  <si>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</si>
  <si>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</si>
  <si>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</si>
  <si>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</si>
  <si>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</si>
  <si>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</si>
  <si>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</si>
  <si>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</si>
  <si>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</si>
  <si>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</si>
  <si>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</si>
  <si>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</si>
  <si>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</si>
  <si>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</si>
  <si>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</si>
  <si>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</si>
  <si>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</si>
  <si>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</si>
  <si>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</si>
  <si>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</si>
  <si>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</si>
  <si>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</si>
  <si>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</si>
  <si>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</si>
  <si>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</si>
  <si>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</si>
  <si>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</si>
  <si>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</si>
  <si>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</si>
  <si>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</si>
  <si>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</si>
  <si>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</si>
  <si>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</si>
  <si>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</si>
  <si>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</si>
  <si>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</si>
  <si>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</si>
  <si>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</si>
  <si>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</si>
  <si>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</si>
  <si>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</si>
  <si>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</si>
  <si>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</si>
  <si>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</si>
  <si>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</si>
  <si>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</si>
  <si>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</si>
  <si>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</si>
  <si>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</si>
  <si>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</si>
  <si>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</si>
  <si>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</si>
  <si>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</si>
  <si>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</si>
  <si>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</si>
  <si>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</si>
  <si>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</si>
  <si>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</si>
  <si>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</si>
  <si>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</si>
  <si>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</si>
  <si>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</si>
  <si>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</si>
  <si>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</si>
  <si>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</si>
  <si>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</si>
  <si>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</si>
  <si>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</si>
  <si>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</si>
  <si>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</si>
  <si>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</si>
  <si>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</si>
  <si>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</si>
  <si>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</si>
  <si>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</si>
  <si>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</si>
  <si>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</si>
  <si>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</si>
  <si>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</si>
  <si>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</si>
  <si>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</si>
  <si>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</si>
  <si>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</si>
  <si>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</si>
  <si>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</si>
  <si>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</si>
  <si>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</si>
  <si>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</si>
  <si>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</si>
  <si>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</si>
  <si>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</si>
  <si>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</si>
  <si>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</si>
  <si>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</si>
  <si>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</si>
  <si>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</si>
  <si>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</si>
  <si>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</si>
  <si>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</si>
  <si>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</si>
  <si>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</si>
  <si>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</si>
  <si>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</si>
  <si>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</si>
  <si>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</si>
  <si>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</si>
  <si>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</si>
  <si>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</si>
  <si>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</si>
  <si>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</si>
  <si>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</si>
  <si>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</si>
  <si>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</si>
  <si>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</si>
  <si>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</si>
  <si>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</si>
  <si>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</si>
  <si>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</si>
  <si>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</si>
  <si>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</si>
  <si>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</si>
  <si>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</si>
  <si>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</si>
  <si>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</si>
  <si>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</si>
  <si>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</si>
  <si>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</si>
  <si>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</si>
  <si>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</si>
  <si>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</si>
  <si>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</si>
  <si>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</si>
  <si>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</si>
  <si>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</si>
  <si>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</si>
  <si>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</si>
  <si>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</si>
  <si>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</si>
  <si>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</si>
  <si>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</si>
  <si>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</si>
  <si>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</si>
  <si>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</si>
  <si>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</si>
  <si>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</si>
  <si>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</si>
  <si>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</si>
  <si>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</si>
  <si>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</si>
  <si>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</si>
  <si>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</si>
  <si>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</si>
  <si>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</si>
  <si>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</si>
  <si>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</si>
  <si>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</si>
  <si>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</si>
  <si>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</si>
  <si>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</si>
  <si>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</si>
  <si>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</si>
  <si>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</si>
  <si>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</si>
  <si>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</si>
  <si>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</si>
  <si>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</si>
  <si>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</si>
  <si>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</si>
  <si>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</si>
  <si>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</si>
  <si>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</si>
  <si>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</si>
  <si>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</si>
  <si>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</si>
  <si>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</si>
  <si>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</si>
  <si>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</si>
  <si>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</si>
  <si>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</si>
  <si>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</si>
  <si>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</si>
  <si>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</si>
  <si>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</si>
  <si>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</si>
  <si>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</si>
  <si>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</si>
  <si>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</si>
  <si>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</si>
  <si>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</si>
  <si>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</si>
  <si>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</si>
  <si>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</si>
  <si>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</si>
  <si>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</si>
  <si>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</si>
  <si>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</si>
  <si>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</si>
  <si>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</si>
  <si>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</si>
  <si>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</si>
  <si>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</si>
  <si>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</si>
  <si>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</si>
  <si>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</si>
  <si>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</si>
  <si>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</si>
  <si>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</si>
  <si>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</si>
  <si>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</si>
  <si>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</si>
  <si>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</si>
  <si>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</si>
  <si>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</si>
  <si>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</si>
  <si>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</si>
  <si>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</si>
  <si>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</si>
  <si>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</si>
  <si>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</si>
  <si>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</si>
  <si>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</si>
  <si>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</si>
  <si>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</si>
  <si>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</si>
  <si>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</si>
  <si>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</si>
  <si>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</si>
  <si>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</si>
  <si>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</si>
  <si>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</si>
  <si>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</si>
  <si>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</si>
  <si>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</si>
  <si>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</si>
  <si>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</si>
  <si>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</si>
  <si>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</si>
  <si>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</si>
  <si>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</si>
  <si>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</si>
  <si>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</si>
  <si>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</si>
  <si>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</si>
  <si>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</si>
  <si>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</si>
  <si>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</si>
  <si>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</si>
  <si>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</si>
  <si>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</si>
  <si>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</si>
  <si>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</si>
  <si>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</si>
  <si>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</si>
  <si>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</si>
  <si>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</si>
  <si>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</si>
  <si>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</si>
  <si>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</si>
  <si>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</si>
  <si>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</si>
  <si>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</si>
  <si>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</si>
  <si>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</si>
  <si>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</si>
  <si>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</si>
  <si>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</si>
  <si>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</si>
  <si>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</si>
  <si>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</si>
  <si>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</si>
  <si>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</si>
  <si>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</si>
  <si>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</si>
  <si>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</si>
  <si>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</si>
  <si>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</si>
  <si>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</si>
  <si>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</si>
  <si>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</si>
  <si>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</si>
  <si>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</si>
  <si>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</si>
  <si>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</si>
  <si>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</si>
  <si>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</si>
  <si>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</si>
  <si>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</si>
  <si>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</si>
  <si>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</si>
  <si>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</si>
  <si>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</si>
  <si>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</si>
  <si>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</si>
  <si>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</si>
  <si>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</si>
  <si>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</si>
  <si>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</si>
  <si>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</si>
  <si>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</si>
  <si>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</si>
  <si>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</si>
  <si>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</si>
  <si>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</si>
  <si>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</si>
  <si>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</si>
  <si>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</si>
  <si>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</si>
  <si>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</si>
  <si>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</si>
  <si>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</si>
  <si>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</si>
  <si>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</si>
  <si>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</si>
  <si>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</si>
  <si>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</si>
  <si>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</si>
  <si>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</si>
  <si>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</si>
  <si>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</si>
  <si>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</si>
  <si>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</si>
  <si>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</si>
  <si>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</si>
  <si>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</si>
  <si>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</si>
  <si>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</si>
  <si>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</si>
  <si>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</si>
  <si>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</si>
  <si>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</si>
  <si>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</si>
  <si>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</si>
  <si>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</si>
  <si>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</si>
  <si>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</si>
  <si>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</si>
  <si>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</si>
  <si>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</si>
  <si>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</si>
  <si>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</si>
  <si>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</si>
  <si>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</si>
  <si>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</si>
  <si>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</si>
  <si>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</si>
  <si>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</si>
  <si>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</si>
  <si>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</si>
  <si>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</si>
  <si>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</si>
  <si>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</si>
  <si>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</si>
  <si>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</si>
  <si>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</si>
  <si>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</si>
  <si>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</si>
  <si>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</si>
  <si>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</si>
  <si>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</si>
  <si>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</si>
  <si>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</si>
  <si>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</si>
  <si>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</si>
  <si>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</si>
  <si>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</si>
  <si>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</si>
  <si>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</si>
  <si>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</si>
  <si>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</si>
  <si>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</si>
  <si>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</si>
  <si>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</si>
  <si>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</si>
  <si>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</si>
  <si>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</si>
  <si>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</si>
  <si>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</si>
  <si>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</si>
  <si>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</si>
  <si>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</si>
  <si>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</si>
  <si>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</si>
  <si>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</si>
  <si>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</si>
  <si>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</si>
  <si>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</si>
  <si>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</si>
  <si>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</si>
  <si>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</si>
  <si>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</si>
  <si>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</si>
  <si>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</si>
  <si>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</si>
  <si>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</si>
  <si>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</si>
  <si>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</si>
  <si>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</si>
  <si>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</si>
  <si>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</si>
  <si>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</si>
  <si>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</si>
  <si>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</si>
  <si>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</si>
  <si>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</si>
  <si>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</si>
  <si>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</si>
  <si>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</si>
  <si>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</si>
  <si>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</si>
  <si>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</si>
  <si>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</si>
  <si>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</si>
  <si>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</si>
  <si>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</si>
  <si>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</si>
  <si>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</si>
  <si>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</si>
  <si>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</si>
  <si>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</si>
  <si>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</si>
  <si>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</si>
  <si>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</si>
  <si>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</si>
  <si>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</si>
  <si>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</si>
  <si>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</si>
  <si>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</si>
  <si>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</si>
  <si>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</si>
  <si>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</si>
  <si>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</si>
  <si>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</si>
  <si>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</si>
  <si>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</si>
  <si>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</si>
  <si>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</si>
  <si>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</si>
  <si>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</si>
  <si>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</si>
  <si>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</si>
  <si>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</si>
  <si>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</si>
  <si>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</si>
  <si>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</si>
  <si>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</si>
  <si>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</si>
  <si>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</si>
  <si>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</si>
  <si>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</si>
  <si>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</si>
  <si>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</si>
  <si>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</si>
  <si>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</si>
  <si>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</si>
  <si>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</si>
  <si>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</si>
  <si>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</si>
  <si>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</si>
  <si>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</si>
  <si>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</si>
  <si>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</si>
  <si>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</si>
  <si>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</si>
  <si>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</si>
  <si>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</si>
  <si>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</si>
  <si>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</si>
  <si>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</si>
  <si>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</si>
  <si>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</si>
  <si>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</si>
  <si>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</si>
  <si>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</si>
  <si>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</si>
  <si>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</si>
  <si>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</si>
  <si>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</si>
  <si>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</si>
  <si>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</si>
  <si>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</si>
  <si>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</si>
  <si>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</si>
  <si>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</si>
  <si>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</si>
  <si>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</si>
  <si>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</si>
  <si>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</si>
  <si>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</si>
  <si>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</si>
  <si>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</si>
  <si>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</si>
  <si>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</si>
  <si>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</si>
  <si>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</si>
  <si>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</si>
  <si>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</si>
  <si>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</si>
  <si>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</si>
  <si>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</si>
  <si>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</si>
  <si>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</si>
  <si>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</si>
  <si>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</si>
  <si>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</si>
  <si>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</si>
  <si>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</si>
  <si>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</si>
  <si>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</si>
  <si>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</si>
  <si>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</si>
  <si>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</si>
  <si>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</si>
  <si>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</si>
  <si>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</si>
  <si>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</si>
  <si>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</si>
  <si>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</si>
  <si>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</si>
  <si>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</si>
  <si>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</si>
  <si>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</si>
  <si>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</si>
  <si>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</si>
  <si>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</si>
  <si>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</si>
  <si>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</si>
  <si>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</si>
  <si>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</si>
  <si>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</si>
  <si>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</si>
  <si>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</si>
  <si>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</si>
  <si>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</si>
  <si>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</si>
  <si>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</si>
  <si>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</si>
  <si>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</si>
  <si>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</si>
  <si>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</si>
  <si>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</si>
  <si>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</si>
  <si>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</si>
  <si>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</si>
  <si>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</si>
  <si>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</si>
  <si>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</si>
  <si>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</si>
  <si>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</si>
  <si>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</si>
  <si>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</si>
  <si>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</si>
  <si>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</si>
  <si>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</si>
  <si>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</si>
  <si>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</si>
  <si>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</si>
  <si>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</si>
  <si>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</si>
  <si>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</si>
  <si>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</si>
  <si>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</si>
  <si>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</si>
  <si>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</si>
  <si>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</si>
  <si>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</si>
  <si>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</si>
  <si>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</si>
  <si>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</si>
  <si>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</si>
  <si>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</si>
  <si>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</si>
  <si>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</si>
  <si>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</si>
  <si>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</si>
  <si>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</si>
  <si>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</si>
  <si>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</si>
  <si>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</si>
  <si>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</si>
  <si>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</si>
  <si>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</si>
  <si>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</si>
  <si>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</si>
  <si>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</si>
  <si>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</si>
  <si>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</si>
  <si>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</si>
  <si>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</si>
  <si>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</si>
  <si>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</si>
  <si>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</si>
  <si>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</si>
  <si>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</si>
  <si>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</si>
  <si>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</si>
  <si>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</si>
  <si>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</si>
  <si>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</si>
  <si>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</si>
  <si>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</si>
  <si>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</si>
  <si>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</si>
  <si>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</si>
  <si>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</si>
  <si>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</si>
  <si>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</si>
  <si>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</si>
  <si>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</si>
  <si>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</si>
  <si>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</si>
  <si>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</si>
  <si>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</si>
  <si>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</si>
  <si>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</si>
  <si>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</si>
  <si>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</si>
  <si>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</si>
  <si>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</si>
  <si>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</si>
  <si>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</si>
  <si>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</si>
  <si>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</si>
  <si>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</si>
  <si>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</si>
  <si>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</si>
  <si>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</si>
  <si>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</si>
  <si>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</si>
  <si>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</si>
  <si>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</si>
  <si>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</si>
  <si>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</si>
  <si>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</si>
  <si>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</si>
  <si>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</si>
  <si>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</si>
  <si>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</si>
  <si>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</si>
  <si>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</si>
  <si>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</si>
  <si>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</si>
  <si>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</si>
  <si>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</si>
  <si>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</si>
  <si>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</si>
  <si>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</si>
  <si>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</si>
  <si>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</si>
  <si>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</si>
  <si>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</si>
  <si>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</si>
  <si>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</si>
  <si>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</si>
  <si>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</si>
  <si>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</si>
  <si>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</si>
  <si>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</si>
  <si>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</si>
  <si>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</si>
  <si>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</si>
  <si>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</si>
  <si>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</si>
  <si>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</si>
  <si>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</si>
  <si>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</si>
  <si>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</si>
  <si>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</si>
  <si>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</si>
  <si>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</si>
  <si>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</si>
  <si>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</si>
  <si>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</si>
  <si>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</si>
  <si>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</si>
  <si>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</si>
  <si>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</si>
  <si>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</si>
  <si>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</si>
  <si>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</si>
  <si>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</si>
  <si>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</si>
  <si>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</si>
  <si>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</si>
  <si>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</si>
  <si>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</si>
  <si>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</si>
  <si>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</si>
  <si>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</si>
  <si>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</si>
  <si>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</si>
  <si>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</si>
  <si>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</si>
  <si>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</si>
  <si>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</si>
  <si>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</si>
  <si>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</si>
  <si>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</si>
  <si>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</si>
  <si>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</si>
  <si>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</si>
  <si>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</si>
  <si>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</si>
  <si>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</si>
  <si>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</si>
  <si>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</si>
  <si>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</si>
  <si>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</si>
  <si>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</si>
  <si>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</si>
  <si>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</si>
  <si>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</si>
  <si>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</si>
  <si>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</si>
  <si>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</si>
  <si>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</si>
  <si>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</si>
  <si>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</si>
  <si>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</si>
  <si>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</si>
  <si>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</si>
  <si>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</si>
  <si>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</si>
  <si>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</si>
  <si>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</si>
  <si>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</si>
  <si>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</si>
  <si>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</si>
  <si>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</si>
  <si>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</si>
  <si>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</si>
  <si>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</si>
  <si>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</si>
  <si>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</si>
  <si>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</si>
  <si>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</si>
  <si>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</si>
  <si>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</si>
  <si>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</si>
  <si>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</si>
  <si>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</si>
  <si>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</si>
  <si>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</si>
  <si>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</si>
  <si>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</si>
  <si>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</si>
  <si>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</si>
  <si>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</si>
  <si>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</si>
  <si>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</si>
  <si>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</si>
  <si>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</si>
  <si>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</si>
  <si>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</si>
  <si>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</si>
  <si>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</si>
  <si>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</si>
  <si>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</si>
  <si>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</si>
  <si>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</si>
  <si>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</si>
  <si>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</si>
  <si>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</si>
  <si>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</si>
  <si>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</si>
  <si>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</si>
  <si>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</si>
  <si>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</si>
  <si>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</si>
  <si>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</si>
  <si>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</si>
  <si>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</si>
  <si>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</si>
  <si>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</si>
  <si>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</si>
  <si>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</si>
  <si>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</si>
  <si>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</si>
  <si>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</si>
  <si>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</si>
  <si>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</si>
  <si>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</si>
  <si>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</si>
  <si>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</si>
  <si>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</si>
  <si>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</si>
  <si>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</si>
  <si>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</si>
  <si>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</si>
  <si>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</si>
  <si>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</si>
  <si>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</si>
  <si>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</si>
  <si>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</si>
  <si>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</si>
  <si>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</si>
  <si>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</si>
  <si>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</si>
  <si>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</si>
  <si>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</si>
  <si>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</si>
  <si>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</si>
  <si>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</si>
  <si>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</si>
  <si>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</si>
  <si>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</si>
  <si>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</si>
  <si>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</si>
  <si>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</si>
  <si>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</si>
  <si>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</si>
  <si>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</si>
  <si>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</si>
  <si>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</si>
  <si>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</si>
  <si>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</si>
  <si>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</si>
  <si>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</si>
  <si>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</si>
  <si>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</si>
  <si>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</si>
  <si>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</si>
  <si>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</si>
  <si>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</si>
  <si>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</si>
  <si>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</si>
  <si>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</si>
  <si>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</si>
  <si>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</si>
  <si>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</si>
  <si>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</si>
  <si>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</si>
  <si>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</si>
  <si>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</si>
  <si>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</si>
  <si>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</si>
  <si>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</si>
  <si>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</si>
  <si>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</si>
  <si>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</si>
  <si>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</si>
  <si>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</si>
  <si>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</si>
  <si>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</si>
  <si>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</si>
  <si>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</si>
  <si>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</si>
  <si>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</si>
  <si>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</si>
  <si>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</si>
  <si>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</si>
  <si>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</si>
  <si>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</si>
  <si>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</si>
  <si>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</si>
  <si>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</si>
  <si>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</si>
  <si>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</si>
  <si>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</si>
  <si>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</si>
  <si>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</si>
  <si>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</si>
  <si>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</si>
  <si>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</si>
  <si>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</si>
  <si>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</si>
  <si>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</si>
  <si>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</si>
  <si>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</si>
  <si>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</si>
  <si>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</si>
  <si>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</si>
  <si>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</si>
  <si>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</si>
  <si>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</si>
  <si>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</si>
  <si>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</si>
  <si>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</si>
  <si>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</si>
  <si>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</si>
  <si>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</si>
  <si>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</si>
  <si>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</si>
  <si>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</si>
  <si>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</si>
  <si>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</si>
  <si>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</si>
  <si>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</si>
  <si>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</si>
  <si>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</si>
  <si>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</si>
  <si>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</si>
  <si>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</si>
  <si>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</si>
  <si>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</si>
  <si>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</si>
  <si>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</si>
  <si>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</si>
  <si>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</si>
  <si>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</si>
  <si>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</si>
  <si>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</si>
  <si>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</si>
  <si>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</si>
  <si>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</si>
  <si>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</si>
  <si>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</si>
  <si>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</si>
  <si>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</si>
  <si>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</si>
  <si>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</si>
  <si>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</si>
  <si>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</si>
  <si>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</si>
  <si>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</si>
  <si>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</si>
  <si>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</si>
  <si>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</si>
  <si>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</si>
  <si>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</si>
  <si>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</si>
  <si>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</si>
  <si>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</si>
  <si>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</si>
  <si>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</si>
  <si>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</si>
  <si>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</si>
  <si>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</si>
  <si>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</si>
  <si>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</si>
  <si>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</si>
  <si>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</si>
  <si>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</si>
  <si>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</si>
  <si>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</si>
  <si>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</si>
  <si>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</si>
  <si>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</si>
  <si>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</si>
  <si>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</si>
  <si>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</si>
  <si>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</si>
  <si>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</si>
  <si>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</si>
  <si>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</si>
  <si>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</si>
  <si>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</si>
  <si>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</si>
  <si>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</si>
  <si>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</si>
  <si>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</si>
  <si>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</si>
  <si>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</si>
  <si>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</si>
  <si>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</si>
  <si>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</si>
  <si>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</si>
  <si>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</si>
  <si>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</si>
  <si>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</si>
  <si>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</si>
  <si>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</si>
  <si>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</si>
  <si>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</si>
  <si>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</si>
  <si>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</si>
  <si>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</si>
  <si>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</si>
  <si>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</si>
  <si>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</si>
  <si>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</si>
  <si>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</si>
  <si>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</si>
  <si>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</si>
  <si>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</si>
  <si>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</si>
  <si>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</si>
  <si>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</si>
  <si>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</si>
  <si>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</si>
  <si>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</si>
  <si>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</si>
  <si>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</si>
  <si>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</si>
  <si>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</si>
  <si>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</si>
  <si>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</si>
  <si>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</si>
  <si>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</si>
  <si>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</si>
  <si>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</si>
  <si>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</si>
  <si>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</si>
  <si>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</si>
  <si>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</si>
  <si>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</si>
  <si>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</si>
  <si>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</si>
  <si>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</si>
  <si>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</si>
  <si>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</si>
  <si>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</si>
  <si>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</si>
  <si>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</si>
  <si>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</si>
  <si>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</si>
  <si>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</si>
  <si>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</si>
  <si>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</si>
  <si>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</si>
  <si>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</si>
  <si>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</si>
  <si>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</si>
  <si>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</si>
  <si>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</si>
  <si>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</si>
  <si>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</si>
  <si>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</si>
  <si>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</si>
  <si>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</si>
  <si>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</si>
  <si>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</si>
  <si>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</si>
  <si>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</si>
  <si>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</si>
  <si>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</si>
  <si>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</si>
  <si>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</si>
  <si>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</si>
  <si>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</si>
  <si>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</si>
  <si>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</si>
  <si>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</si>
  <si>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</si>
  <si>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</si>
  <si>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</si>
  <si>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</si>
  <si>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</si>
  <si>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</si>
  <si>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</si>
  <si>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</si>
  <si>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</si>
  <si>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</si>
  <si>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</si>
  <si>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</si>
  <si>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</si>
  <si>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</si>
  <si>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</si>
  <si>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</si>
  <si>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</si>
  <si>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</si>
  <si>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</si>
  <si>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</si>
  <si>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</si>
  <si>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</si>
  <si>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</si>
  <si>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</si>
  <si>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</si>
  <si>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</si>
  <si>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</si>
  <si>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</si>
  <si>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</si>
  <si>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</si>
  <si>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</si>
  <si>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</si>
  <si>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</si>
  <si>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</si>
  <si>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</si>
  <si>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</si>
  <si>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</si>
  <si>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</si>
  <si>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</si>
  <si>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</si>
  <si>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</si>
  <si>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</si>
  <si>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</si>
  <si>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</si>
  <si>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</si>
  <si>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</si>
  <si>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</si>
  <si>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</si>
  <si>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</si>
  <si>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</si>
  <si>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</si>
  <si>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</si>
  <si>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</si>
  <si>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</si>
  <si>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</si>
  <si>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</si>
  <si>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</si>
  <si>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</si>
  <si>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</si>
  <si>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</si>
  <si>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</si>
  <si>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</si>
  <si>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</si>
  <si>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</si>
  <si>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</si>
  <si>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</si>
  <si>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</si>
  <si>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</si>
  <si>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</si>
  <si>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</si>
  <si>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</si>
  <si>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</si>
  <si>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</si>
  <si>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</si>
  <si>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</si>
  <si>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</si>
  <si>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</si>
  <si>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</si>
  <si>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</si>
  <si>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</si>
  <si>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</si>
  <si>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</si>
  <si>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</si>
  <si>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</si>
  <si>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</si>
  <si>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</si>
  <si>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</si>
  <si>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</si>
  <si>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</si>
  <si>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</si>
  <si>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</si>
  <si>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</si>
  <si>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</si>
  <si>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</si>
  <si>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</si>
  <si>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</si>
  <si>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</si>
  <si>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</si>
  <si>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</si>
  <si>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</si>
  <si>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</si>
  <si>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</si>
  <si>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</si>
  <si>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</si>
  <si>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</si>
  <si>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</si>
  <si>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</si>
  <si>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</si>
  <si>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</si>
  <si>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</si>
  <si>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</si>
  <si>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</si>
  <si>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</si>
  <si>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</si>
  <si>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</si>
  <si>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</si>
  <si>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</si>
  <si>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</si>
  <si>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</si>
  <si>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</si>
  <si>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</si>
  <si>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</si>
  <si>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</si>
  <si>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</si>
  <si>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</si>
  <si>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</si>
  <si>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</si>
  <si>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</si>
  <si>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</si>
  <si>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</si>
  <si>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</si>
  <si>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</si>
  <si>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</si>
  <si>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</si>
  <si>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</si>
  <si>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</si>
  <si>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</si>
  <si>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</si>
  <si>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</si>
  <si>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</si>
  <si>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</si>
  <si>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</si>
  <si>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</si>
  <si>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</si>
  <si>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</si>
  <si>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</si>
  <si>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</si>
  <si>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</si>
  <si>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</si>
  <si>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</si>
  <si>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</si>
  <si>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</si>
  <si>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</si>
  <si>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</si>
  <si>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</si>
  <si>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</si>
  <si>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</si>
  <si>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</si>
  <si>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</si>
  <si>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</si>
  <si>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</si>
  <si>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</si>
  <si>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</si>
  <si>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</si>
  <si>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</si>
  <si>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</si>
  <si>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</si>
  <si>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</si>
  <si>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</si>
  <si>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</si>
  <si>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</si>
  <si>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</si>
  <si>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</si>
  <si>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</si>
  <si>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</si>
  <si>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</si>
  <si>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</si>
  <si>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</si>
  <si>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</si>
  <si>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</si>
  <si>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</si>
  <si>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</si>
  <si>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</si>
  <si>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</si>
  <si>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</si>
  <si>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</si>
  <si>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</si>
  <si>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</si>
  <si>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</si>
  <si>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</si>
  <si>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</si>
  <si>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</si>
  <si>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</si>
  <si>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</si>
  <si>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</si>
  <si>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</si>
  <si>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</si>
  <si>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</si>
  <si>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</si>
  <si>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</si>
  <si>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</si>
  <si>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</si>
  <si>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</si>
  <si>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</si>
  <si>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</si>
  <si>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</si>
  <si>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</si>
  <si>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</si>
  <si>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</si>
  <si>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</si>
  <si>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</si>
  <si>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</si>
  <si>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</si>
  <si>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</si>
  <si>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</si>
  <si>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</si>
  <si>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</si>
  <si>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</si>
  <si>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</si>
  <si>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</si>
  <si>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</si>
  <si>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</si>
  <si>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</si>
  <si>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</si>
  <si>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</si>
  <si>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</si>
  <si>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</si>
  <si>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</si>
  <si>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</si>
  <si>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</si>
  <si>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</si>
  <si>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</si>
  <si>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</si>
  <si>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</si>
  <si>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</si>
  <si>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</si>
  <si>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</si>
  <si>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</si>
  <si>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</si>
  <si>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</si>
  <si>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</si>
  <si>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</si>
  <si>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</si>
  <si>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</si>
  <si>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</si>
  <si>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</si>
  <si>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</si>
  <si>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</si>
  <si>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</si>
  <si>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</si>
  <si>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</si>
  <si>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</si>
  <si>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</si>
  <si>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</si>
  <si>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</si>
  <si>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</si>
  <si>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</si>
  <si>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</si>
  <si>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</si>
  <si>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</si>
  <si>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</si>
  <si>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</si>
  <si>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</si>
  <si>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</si>
  <si>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</si>
  <si>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</si>
  <si>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</si>
  <si>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</si>
  <si>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</si>
  <si>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</si>
  <si>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</si>
  <si>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</si>
  <si>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</si>
  <si>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</si>
  <si>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</si>
  <si>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</si>
  <si>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</si>
  <si>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</si>
  <si>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</si>
  <si>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</si>
  <si>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</si>
  <si>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</si>
  <si>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</si>
  <si>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</si>
  <si>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</si>
  <si>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</si>
  <si>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</si>
  <si>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</si>
  <si>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</si>
  <si>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</si>
  <si>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</si>
  <si>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</si>
  <si>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</si>
  <si>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</si>
  <si>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</si>
  <si>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</si>
  <si>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</si>
  <si>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</si>
  <si>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</si>
  <si>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</si>
  <si>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</si>
  <si>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</si>
  <si>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</si>
  <si>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</si>
  <si>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</si>
  <si>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</si>
  <si>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</si>
  <si>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</si>
  <si>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</si>
  <si>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</si>
  <si>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</si>
  <si>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</si>
  <si>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</si>
  <si>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</si>
  <si>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</si>
  <si>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</si>
  <si>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</si>
  <si>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</si>
  <si>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</si>
  <si>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</si>
  <si>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</si>
  <si>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</si>
  <si>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</si>
  <si>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</si>
  <si>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</si>
  <si>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</si>
  <si>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</si>
  <si>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</si>
  <si>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</si>
  <si>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</si>
  <si>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</si>
  <si>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</si>
  <si>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</si>
  <si>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</si>
  <si>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</si>
  <si>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</si>
  <si>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</si>
  <si>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</si>
  <si>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</si>
  <si>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</si>
  <si>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</si>
  <si>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</si>
  <si>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</si>
  <si>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</si>
  <si>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</si>
  <si>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</si>
  <si>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</si>
  <si>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</si>
  <si>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</si>
  <si>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</si>
  <si>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</si>
  <si>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</si>
  <si>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</si>
  <si>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</si>
  <si>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</si>
  <si>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</si>
  <si>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</si>
  <si>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</si>
  <si>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</si>
  <si>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</si>
  <si>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</si>
  <si>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</si>
  <si>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</si>
  <si>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</si>
  <si>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</si>
  <si>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</si>
  <si>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</si>
  <si>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</si>
  <si>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</si>
  <si>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</si>
  <si>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</si>
  <si>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</si>
  <si>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</si>
  <si>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</si>
  <si>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</si>
  <si>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</si>
  <si>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</si>
  <si>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</si>
  <si>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</si>
  <si>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</si>
  <si>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</si>
  <si>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</si>
  <si>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</si>
  <si>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</si>
  <si>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</si>
  <si>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</si>
  <si>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</si>
  <si>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</si>
  <si>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</si>
  <si>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</si>
  <si>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</si>
  <si>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</si>
  <si>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</si>
  <si>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</si>
  <si>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</si>
  <si>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</si>
  <si>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</si>
  <si>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</si>
  <si>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</si>
  <si>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</si>
  <si>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</si>
  <si>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</si>
  <si>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</si>
  <si>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</si>
  <si>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</si>
  <si>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</si>
  <si>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</si>
  <si>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</si>
  <si>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</si>
  <si>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</si>
  <si>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</si>
  <si>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</si>
  <si>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</si>
  <si>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</si>
  <si>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</si>
  <si>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</si>
  <si>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</si>
  <si>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</si>
  <si>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</si>
  <si>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</si>
  <si>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</si>
  <si>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</si>
  <si>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</si>
  <si>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</si>
  <si>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</si>
  <si>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</si>
  <si>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</si>
  <si>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</si>
  <si>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</si>
  <si>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</si>
  <si>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</si>
  <si>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</si>
  <si>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</si>
  <si>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</si>
  <si>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</si>
  <si>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</si>
  <si>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</si>
  <si>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</si>
  <si>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</si>
  <si>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</si>
  <si>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</si>
  <si>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</si>
  <si>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</si>
  <si>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</si>
  <si>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</si>
  <si>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</si>
  <si>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</si>
  <si>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</si>
  <si>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</si>
  <si>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</si>
  <si>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</si>
  <si>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</si>
  <si>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</si>
  <si>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</si>
  <si>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</si>
  <si>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</si>
  <si>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</si>
  <si>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</si>
  <si>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</si>
  <si>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</si>
  <si>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</si>
  <si>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</si>
  <si>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</si>
  <si>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</si>
  <si>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</si>
  <si>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</si>
  <si>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</si>
  <si>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</si>
  <si>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</si>
  <si>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</si>
  <si>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</si>
  <si>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</si>
  <si>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</si>
  <si>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</si>
  <si>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</si>
  <si>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</si>
  <si>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</si>
  <si>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</si>
  <si>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</si>
  <si>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</si>
  <si>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</si>
  <si>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</si>
  <si>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</si>
  <si>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</si>
  <si>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</si>
  <si>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</si>
  <si>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</si>
  <si>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</si>
  <si>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</si>
  <si>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</si>
  <si>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</si>
  <si>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</si>
  <si>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</si>
  <si>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</si>
  <si>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</si>
  <si>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</si>
  <si>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</si>
  <si>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</si>
  <si>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</si>
  <si>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</si>
  <si>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</si>
  <si>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</si>
  <si>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</si>
  <si>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</si>
  <si>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</si>
  <si>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</si>
  <si>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</si>
  <si>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</si>
  <si>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</si>
  <si>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</si>
  <si>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</si>
  <si>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</si>
  <si>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</si>
  <si>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</si>
  <si>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</si>
  <si>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</si>
  <si>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</si>
  <si>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</si>
  <si>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</si>
  <si>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</si>
  <si>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</si>
  <si>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</si>
  <si>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</si>
  <si>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</si>
  <si>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</si>
  <si>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</si>
  <si>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</si>
  <si>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</si>
  <si>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</si>
  <si>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</si>
  <si>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</si>
  <si>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</si>
  <si>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</si>
  <si>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</si>
  <si>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</si>
  <si>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</si>
  <si>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</si>
  <si>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</si>
  <si>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</si>
  <si>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</si>
  <si>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</si>
  <si>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</si>
  <si>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</si>
  <si>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</si>
  <si>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</si>
  <si>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</si>
  <si>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</si>
  <si>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</si>
  <si>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</si>
  <si>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</si>
  <si>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</si>
  <si>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</si>
  <si>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</si>
  <si>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</si>
  <si>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</si>
  <si>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</si>
  <si>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</si>
  <si>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</si>
  <si>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</si>
  <si>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</si>
  <si>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</si>
  <si>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</si>
  <si>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</si>
  <si>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</si>
  <si>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</si>
  <si>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</si>
  <si>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</si>
  <si>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</si>
  <si>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</si>
  <si>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</si>
  <si>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</si>
  <si>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</si>
  <si>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</si>
  <si>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</si>
  <si>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</si>
  <si>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</si>
  <si>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</si>
  <si>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</si>
  <si>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</si>
  <si>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</si>
  <si>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</si>
  <si>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</si>
  <si>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</si>
  <si>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</si>
  <si>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</si>
  <si>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</si>
  <si>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</si>
  <si>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</si>
  <si>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</si>
  <si>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</si>
  <si>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</si>
  <si>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</si>
  <si>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</si>
  <si>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</si>
  <si>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</si>
  <si>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</si>
  <si>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</si>
  <si>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</si>
  <si>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</si>
  <si>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</si>
  <si>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</si>
  <si>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</si>
  <si>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</si>
  <si>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</si>
  <si>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</si>
  <si>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</si>
  <si>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</si>
  <si>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</si>
  <si>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</si>
  <si>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</si>
  <si>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</si>
  <si>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</si>
  <si>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</si>
  <si>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</si>
  <si>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</si>
  <si>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</si>
  <si>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</si>
  <si>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</si>
  <si>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</si>
  <si>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</si>
  <si>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</si>
  <si>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</si>
  <si>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</si>
  <si>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</si>
  <si>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</si>
  <si>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</si>
  <si>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</si>
  <si>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</si>
  <si>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</si>
  <si>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</si>
  <si>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</si>
  <si>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</si>
  <si>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</si>
  <si>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</si>
  <si>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</si>
  <si>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</si>
  <si>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</si>
  <si>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</si>
  <si>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</si>
  <si>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</si>
  <si>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</si>
  <si>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</si>
  <si>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</si>
  <si>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</si>
  <si>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</si>
  <si>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</si>
  <si>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</si>
  <si>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</si>
  <si>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</si>
  <si>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</si>
  <si>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</si>
  <si>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</si>
  <si>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</si>
  <si>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</si>
  <si>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</si>
  <si>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</si>
  <si>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</si>
  <si>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</si>
  <si>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</si>
  <si>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</si>
  <si>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</si>
  <si>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</si>
  <si>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</si>
  <si>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</si>
  <si>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</si>
  <si>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</si>
  <si>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</si>
  <si>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</si>
  <si>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</si>
  <si>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</si>
  <si>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</si>
  <si>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</si>
  <si>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</si>
  <si>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</si>
  <si>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</si>
  <si>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</si>
  <si>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</si>
  <si>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</si>
  <si>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</si>
  <si>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</si>
  <si>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</si>
  <si>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</si>
  <si>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</si>
  <si>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</si>
  <si>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</si>
  <si>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</si>
  <si>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</si>
  <si>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</si>
  <si>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</si>
  <si>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</si>
  <si>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</si>
  <si>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</si>
  <si>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</si>
  <si>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</si>
  <si>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</si>
  <si>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</si>
  <si>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</si>
  <si>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</si>
  <si>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</si>
  <si>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</si>
  <si>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</si>
  <si>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</si>
  <si>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</si>
  <si>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</si>
  <si>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</si>
  <si>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</si>
  <si>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</si>
  <si>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</si>
  <si>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</si>
  <si>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</si>
  <si>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</si>
  <si>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</si>
  <si>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</si>
  <si>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</si>
  <si>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</si>
  <si>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</si>
  <si>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</si>
  <si>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</si>
  <si>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</si>
  <si>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</si>
  <si>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</si>
  <si>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</si>
  <si>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</si>
  <si>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</si>
  <si>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</si>
  <si>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</si>
  <si>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</si>
  <si>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</si>
  <si>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</si>
  <si>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</si>
  <si>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</si>
  <si>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</si>
  <si>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</si>
  <si>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</si>
  <si>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</si>
  <si>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</si>
  <si>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</si>
  <si>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</si>
  <si>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</si>
  <si>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</si>
  <si>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</si>
  <si>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</si>
  <si>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</si>
  <si>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</si>
  <si>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</si>
  <si>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</si>
  <si>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</si>
  <si>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</si>
  <si>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</si>
  <si>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</si>
  <si>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</si>
  <si>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</si>
  <si>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</si>
  <si>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</si>
  <si>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</si>
  <si>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</si>
  <si>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</si>
  <si>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</si>
  <si>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</si>
  <si>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</si>
  <si>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</si>
  <si>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</si>
  <si>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</si>
  <si>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</si>
  <si>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</si>
  <si>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</si>
  <si>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</si>
  <si>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</si>
  <si>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</si>
  <si>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</si>
  <si>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</si>
  <si>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</si>
  <si>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</si>
  <si>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</si>
  <si>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</si>
  <si>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</si>
  <si>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</si>
  <si>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</si>
  <si>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</si>
  <si>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</si>
  <si>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</si>
  <si>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</si>
  <si>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</si>
  <si>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</si>
  <si>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</si>
  <si>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</si>
  <si>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</si>
  <si>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</si>
  <si>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</si>
  <si>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</si>
  <si>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</si>
  <si>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</si>
  <si>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</si>
  <si>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</si>
  <si>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</si>
  <si>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</si>
  <si>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</si>
  <si>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</si>
  <si>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</si>
  <si>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</si>
  <si>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</si>
  <si>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</si>
  <si>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</si>
  <si>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</si>
  <si>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</si>
  <si>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</si>
  <si>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</si>
  <si>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</si>
  <si>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</si>
  <si>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</si>
  <si>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</si>
  <si>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</si>
  <si>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</si>
  <si>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</si>
  <si>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</si>
  <si>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</si>
  <si>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</si>
  <si>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</si>
  <si>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</si>
  <si>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</si>
  <si>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</si>
  <si>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</si>
  <si>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</si>
  <si>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</si>
  <si>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</si>
  <si>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</si>
  <si>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</si>
  <si>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</si>
  <si>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</si>
  <si>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</si>
  <si>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</si>
  <si>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</si>
  <si>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</si>
  <si>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</si>
  <si>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</si>
  <si>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</si>
  <si>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</si>
  <si>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</si>
  <si>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</si>
  <si>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</si>
  <si>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</si>
  <si>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</si>
  <si>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</si>
  <si>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</si>
  <si>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</si>
  <si>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</si>
  <si>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</si>
  <si>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</si>
  <si>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</si>
  <si>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</si>
  <si>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</si>
  <si>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</si>
  <si>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</si>
  <si>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</si>
  <si>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</si>
  <si>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</si>
  <si>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</si>
  <si>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</si>
  <si>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</si>
  <si>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</si>
  <si>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</si>
  <si>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</si>
  <si>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</si>
  <si>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</si>
  <si>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</si>
  <si>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</si>
  <si>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</si>
  <si>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</si>
  <si>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</si>
  <si>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</si>
  <si>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</si>
  <si>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</si>
  <si>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</si>
  <si>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</si>
  <si>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</si>
  <si>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</si>
  <si>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</si>
  <si>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</si>
  <si>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</si>
  <si>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</si>
  <si>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</si>
  <si>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</si>
  <si>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</si>
  <si>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</si>
  <si>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</si>
  <si>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</si>
  <si>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</si>
  <si>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</si>
  <si>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</si>
  <si>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</si>
  <si>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</si>
  <si>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</si>
  <si>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</si>
  <si>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</si>
  <si>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</si>
  <si>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</si>
  <si>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</si>
  <si>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</si>
  <si>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</si>
  <si>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</si>
  <si>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</si>
  <si>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</si>
  <si>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</si>
  <si>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</si>
  <si>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</si>
  <si>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</si>
  <si>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</si>
  <si>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</si>
  <si>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</si>
  <si>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</si>
  <si>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</si>
  <si>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</si>
  <si>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</si>
  <si>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</si>
  <si>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</si>
  <si>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</si>
  <si>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</si>
  <si>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</si>
  <si>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</si>
  <si>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</si>
  <si>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</si>
  <si>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</si>
  <si>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</si>
  <si>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</si>
  <si>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</si>
  <si>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</si>
  <si>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</si>
  <si>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</si>
  <si>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</si>
  <si>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</si>
  <si>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</si>
  <si>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</si>
  <si>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</si>
  <si>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</si>
  <si>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</si>
  <si>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</si>
  <si>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</si>
  <si>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</si>
  <si>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</si>
  <si>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</si>
  <si>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</si>
  <si>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</si>
  <si>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</si>
  <si>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</si>
  <si>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</si>
  <si>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</si>
  <si>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</si>
  <si>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</si>
  <si>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</si>
  <si>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</si>
  <si>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</si>
  <si>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</si>
  <si>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</si>
  <si>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</si>
  <si>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</si>
  <si>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</si>
  <si>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</si>
  <si>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</si>
  <si>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</si>
  <si>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</si>
  <si>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</si>
  <si>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</si>
  <si>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</si>
  <si>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</si>
  <si>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</si>
  <si>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</si>
  <si>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</si>
  <si>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</si>
  <si>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</si>
  <si>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</si>
  <si>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</si>
  <si>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</si>
  <si>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</si>
  <si>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</si>
  <si>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</si>
  <si>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</si>
  <si>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</si>
  <si>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</si>
  <si>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</si>
  <si>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</si>
  <si>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</si>
  <si>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</si>
  <si>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</si>
  <si>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</si>
  <si>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</si>
  <si>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</si>
  <si>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</si>
  <si>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</si>
  <si>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</si>
  <si>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</si>
  <si>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</si>
  <si>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</si>
  <si>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</si>
  <si>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</si>
  <si>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</si>
  <si>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</si>
  <si>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</si>
  <si>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</si>
  <si>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</si>
  <si>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</si>
  <si>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</si>
  <si>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</si>
  <si>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</si>
  <si>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</si>
  <si>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</si>
  <si>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</si>
  <si>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</si>
  <si>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</si>
  <si>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</si>
  <si>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</si>
  <si>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</si>
  <si>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</si>
  <si>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</si>
  <si>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</si>
  <si>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</si>
  <si>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</si>
  <si>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</si>
  <si>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</si>
  <si>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</si>
  <si>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</si>
  <si>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</si>
  <si>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</si>
  <si>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</si>
  <si>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</si>
  <si>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</si>
  <si>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</si>
  <si>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</si>
  <si>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</si>
  <si>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</si>
  <si>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</si>
  <si>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</si>
  <si>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</si>
  <si>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</si>
  <si>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</si>
  <si>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</si>
  <si>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</si>
  <si>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</si>
  <si>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</si>
  <si>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</si>
  <si>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</si>
  <si>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</si>
  <si>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</si>
  <si>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</si>
  <si>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</si>
  <si>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</si>
  <si>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</si>
  <si>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</si>
  <si>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</si>
  <si>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</si>
  <si>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</si>
  <si>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</si>
  <si>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</si>
  <si>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</si>
  <si>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</si>
  <si>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</si>
  <si>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</si>
  <si>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</si>
  <si>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</si>
  <si>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</si>
  <si>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</si>
  <si>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</si>
  <si>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</si>
  <si>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</si>
  <si>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</si>
  <si>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</si>
  <si>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</si>
  <si>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</si>
  <si>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</si>
  <si>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</si>
  <si>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</si>
  <si>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</si>
  <si>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</si>
  <si>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</si>
  <si>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</si>
  <si>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</si>
  <si>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</si>
  <si>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</si>
  <si>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</si>
  <si>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</si>
  <si>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</si>
  <si>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</si>
  <si>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</si>
  <si>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</si>
  <si>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</si>
  <si>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</si>
  <si>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</si>
  <si>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</si>
  <si>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</si>
  <si>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</si>
  <si>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</si>
  <si>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</si>
  <si>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</si>
  <si>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</si>
  <si>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</si>
  <si>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</si>
  <si>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</si>
  <si>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</si>
  <si>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</si>
  <si>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</si>
  <si>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</si>
  <si>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</si>
  <si>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</si>
  <si>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</si>
  <si>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</si>
  <si>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</si>
  <si>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</si>
  <si>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</si>
  <si>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</si>
  <si>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</si>
  <si>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</si>
  <si>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</si>
  <si>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</si>
  <si>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</si>
  <si>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</si>
  <si>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</si>
  <si>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</si>
  <si>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</si>
  <si>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</si>
  <si>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</si>
  <si>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</si>
  <si>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</si>
  <si>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</si>
  <si>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</si>
  <si>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</si>
  <si>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</si>
  <si>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</si>
  <si>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</si>
  <si>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</si>
  <si>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</si>
  <si>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</si>
  <si>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</si>
  <si>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</si>
  <si>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</si>
  <si>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</si>
  <si>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</si>
  <si>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</si>
  <si>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</si>
  <si>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</si>
  <si>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</si>
  <si>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</si>
  <si>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</si>
  <si>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</si>
  <si>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</si>
  <si>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</si>
  <si>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</si>
  <si>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</si>
  <si>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</si>
  <si>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</si>
  <si>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</si>
  <si>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</si>
  <si>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</si>
  <si>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</si>
  <si>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</si>
  <si>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</si>
  <si>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</si>
  <si>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</si>
  <si>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</si>
  <si>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</si>
  <si>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</si>
  <si>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</si>
  <si>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</si>
  <si>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</si>
  <si>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</si>
  <si>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</si>
  <si>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</si>
  <si>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</si>
  <si>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</si>
  <si>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</si>
  <si>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</si>
  <si>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</si>
  <si>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</si>
  <si>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</si>
  <si>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</si>
  <si>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</si>
  <si>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</si>
  <si>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</si>
  <si>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</si>
  <si>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</si>
  <si>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</si>
  <si>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</si>
  <si>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</si>
  <si>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</si>
  <si>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</si>
  <si>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</si>
  <si>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</si>
  <si>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</si>
  <si>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</si>
  <si>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</si>
  <si>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</si>
  <si>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</si>
  <si>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</si>
  <si>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</si>
  <si>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</si>
  <si>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</si>
  <si>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</si>
  <si>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</si>
  <si>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</si>
  <si>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</si>
  <si>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</si>
  <si>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</si>
  <si>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</si>
  <si>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</si>
  <si>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</si>
  <si>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</si>
  <si>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</si>
  <si>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</si>
  <si>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</si>
  <si>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</si>
  <si>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</si>
  <si>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</si>
  <si>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</si>
  <si>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</si>
  <si>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</si>
  <si>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</si>
  <si>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</si>
  <si>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</si>
  <si>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</si>
  <si>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</si>
  <si>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</si>
  <si>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</si>
  <si>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</si>
  <si>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</si>
  <si>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</si>
  <si>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</si>
  <si>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</si>
  <si>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</si>
  <si>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</si>
  <si>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</si>
  <si>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</si>
  <si>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</si>
  <si>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</si>
  <si>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</si>
  <si>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</si>
  <si>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</si>
  <si>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</si>
  <si>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</si>
  <si>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</si>
  <si>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</si>
  <si>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</si>
  <si>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</si>
  <si>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</si>
  <si>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</si>
  <si>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</si>
  <si>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</si>
  <si>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</si>
  <si>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</si>
  <si>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</si>
  <si>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</si>
  <si>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</si>
  <si>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</si>
  <si>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</si>
  <si>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</si>
  <si>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</si>
  <si>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</si>
  <si>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</si>
  <si>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</si>
  <si>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</si>
  <si>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</si>
  <si>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</si>
  <si>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</si>
  <si>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</si>
  <si>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</si>
  <si>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</si>
  <si>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</si>
  <si>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</si>
  <si>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</si>
  <si>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</si>
  <si>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</si>
  <si>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</si>
  <si>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</si>
  <si>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</si>
  <si>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</si>
  <si>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</si>
  <si>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</si>
  <si>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</si>
  <si>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</si>
  <si>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</si>
  <si>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</si>
  <si>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</si>
  <si>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</si>
  <si>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</si>
  <si>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</si>
  <si>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</si>
  <si>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</si>
  <si>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</si>
  <si>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</si>
  <si>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</si>
  <si>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</si>
  <si>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</si>
  <si>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</si>
  <si>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</si>
  <si>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</si>
  <si>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</si>
  <si>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</si>
  <si>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</si>
  <si>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</si>
  <si>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</si>
  <si>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</si>
  <si>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</si>
  <si>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</si>
  <si>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</si>
  <si>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</si>
  <si>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</si>
  <si>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</si>
  <si>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</si>
  <si>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</si>
  <si>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</si>
  <si>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</si>
  <si>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</si>
  <si>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</si>
  <si>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</si>
  <si>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</si>
  <si>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</si>
  <si>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</si>
  <si>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</si>
  <si>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</si>
  <si>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</si>
  <si>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</si>
  <si>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</si>
  <si>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</si>
  <si>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</si>
  <si>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</si>
  <si>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</si>
  <si>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</si>
  <si>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</si>
  <si>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</si>
  <si>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</si>
  <si>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</si>
  <si>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</si>
  <si>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</si>
  <si>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</si>
  <si>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</si>
  <si>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</si>
  <si>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</si>
  <si>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</si>
  <si>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</si>
  <si>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</si>
  <si>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</si>
  <si>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</si>
  <si>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</si>
  <si>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</si>
  <si>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</si>
  <si>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</si>
  <si>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</si>
  <si>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</si>
  <si>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</si>
  <si>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</si>
  <si>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</si>
  <si>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</si>
  <si>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</si>
  <si>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</si>
  <si>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</si>
  <si>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</si>
  <si>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</si>
  <si>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</si>
  <si>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</si>
  <si>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</si>
  <si>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</si>
  <si>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</si>
  <si>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</si>
  <si>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</si>
  <si>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</si>
  <si>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</si>
  <si>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</si>
  <si>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</si>
  <si>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</si>
  <si>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</si>
  <si>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</si>
  <si>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</si>
  <si>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</si>
  <si>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</si>
  <si>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</si>
  <si>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</si>
  <si>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</si>
  <si>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</si>
  <si>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</si>
  <si>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</si>
  <si>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</si>
  <si>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</si>
  <si>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</si>
  <si>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</si>
  <si>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</si>
  <si>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</si>
  <si>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</si>
  <si>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</si>
  <si>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</si>
  <si>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</si>
  <si>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</si>
  <si>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</si>
  <si>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</si>
  <si>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</si>
  <si>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</si>
  <si>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</si>
  <si>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</si>
  <si>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</si>
  <si>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</si>
  <si>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</si>
  <si>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</si>
  <si>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</si>
  <si>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</si>
  <si>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</si>
  <si>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</si>
  <si>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</si>
  <si>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</si>
  <si>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</si>
  <si>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</si>
  <si>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</si>
  <si>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</si>
  <si>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</si>
  <si>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</si>
  <si>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</si>
  <si>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</si>
  <si>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</si>
  <si>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</si>
  <si>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</si>
  <si>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</si>
  <si>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</si>
  <si>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</si>
  <si>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</si>
  <si>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</si>
  <si>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</si>
  <si>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</si>
  <si>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</si>
  <si>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</si>
  <si>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</si>
  <si>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</si>
  <si>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</si>
  <si>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</si>
  <si>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</si>
  <si>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</si>
  <si>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</si>
  <si>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</si>
  <si>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</si>
  <si>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</si>
  <si>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</si>
  <si>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</si>
  <si>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</si>
  <si>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</si>
  <si>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</si>
  <si>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</si>
  <si>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</si>
  <si>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</si>
  <si>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</si>
  <si>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</si>
  <si>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</si>
  <si>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</si>
  <si>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</si>
  <si>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</si>
  <si>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</si>
  <si>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</si>
  <si>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</si>
  <si>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</si>
  <si>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</si>
  <si>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</si>
  <si>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</si>
  <si>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</si>
  <si>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</si>
  <si>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</si>
  <si>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</si>
  <si>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</si>
  <si>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</si>
  <si>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</si>
  <si>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</si>
  <si>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</si>
  <si>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</si>
  <si>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</si>
  <si>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</si>
  <si>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</si>
  <si>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</si>
  <si>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</si>
  <si>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</si>
  <si>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</si>
  <si>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</si>
  <si>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</si>
  <si>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</si>
  <si>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</si>
  <si>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</si>
  <si>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</si>
  <si>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</si>
  <si>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</si>
  <si>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</si>
  <si>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</si>
  <si>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</si>
  <si>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</si>
  <si>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</si>
  <si>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</si>
  <si>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</si>
  <si>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</si>
  <si>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</si>
  <si>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</si>
  <si>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</si>
  <si>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</si>
  <si>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</si>
  <si>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</si>
  <si>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</si>
  <si>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</si>
  <si>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</si>
  <si>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</si>
  <si>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</si>
  <si>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</si>
  <si>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</si>
  <si>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</si>
  <si>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</si>
  <si>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</si>
  <si>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</si>
  <si>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</si>
  <si>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</si>
  <si>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</si>
  <si>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</si>
  <si>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</si>
  <si>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</si>
  <si>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</si>
  <si>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</si>
  <si>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</si>
  <si>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</si>
  <si>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</si>
  <si>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</si>
  <si>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</si>
  <si>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</si>
  <si>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</si>
  <si>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</si>
  <si>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</si>
  <si>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</si>
  <si>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</si>
  <si>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</si>
  <si>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</si>
  <si>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</si>
  <si>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</si>
  <si>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</si>
  <si>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</si>
  <si>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</si>
  <si>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</si>
  <si>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</si>
  <si>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</si>
  <si>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</si>
  <si>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</si>
  <si>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</si>
  <si>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</si>
  <si>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</si>
  <si>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</si>
  <si>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</si>
  <si>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</si>
  <si>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</si>
  <si>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</si>
  <si>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</si>
  <si>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</si>
  <si>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</si>
  <si>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</si>
  <si>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</si>
  <si>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</si>
  <si>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</si>
  <si>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</si>
  <si>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</si>
  <si>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</si>
  <si>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</si>
  <si>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</si>
  <si>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</si>
  <si>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</si>
  <si>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</si>
  <si>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</si>
  <si>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</si>
  <si>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</si>
  <si>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</si>
  <si>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</si>
  <si>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</si>
  <si>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</si>
  <si>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</si>
  <si>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</si>
  <si>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</si>
  <si>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</si>
  <si>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</si>
  <si>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</si>
  <si>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</si>
  <si>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</si>
  <si>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</si>
  <si>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</si>
  <si>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</si>
  <si>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</si>
  <si>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</si>
  <si>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</si>
  <si>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</si>
  <si>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</si>
  <si>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</si>
  <si>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</si>
  <si>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</si>
  <si>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</si>
  <si>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</si>
  <si>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</si>
  <si>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</si>
  <si>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</si>
  <si>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</si>
  <si>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</si>
  <si>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</si>
  <si>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</si>
  <si>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</si>
  <si>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</si>
  <si>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</si>
  <si>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</si>
  <si>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</si>
  <si>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</si>
  <si>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</si>
  <si>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</si>
  <si>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</si>
  <si>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</si>
  <si>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</si>
  <si>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</si>
  <si>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</si>
  <si>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</si>
  <si>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</si>
  <si>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</si>
  <si>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</si>
  <si>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</si>
  <si>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</si>
  <si>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</si>
  <si>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</si>
  <si>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</si>
  <si>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</si>
  <si>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</si>
  <si>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</si>
  <si>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</si>
  <si>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</si>
  <si>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</si>
  <si>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</si>
  <si>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</si>
  <si>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</si>
  <si>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</si>
  <si>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</si>
  <si>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</si>
  <si>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</si>
  <si>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</si>
  <si>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</si>
  <si>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</si>
  <si>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</si>
  <si>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</si>
  <si>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</si>
  <si>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</si>
  <si>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</si>
  <si>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</si>
  <si>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</si>
  <si>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</si>
  <si>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</si>
  <si>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</si>
  <si>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</si>
  <si>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</si>
  <si>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</si>
  <si>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</si>
  <si>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</si>
  <si>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</si>
  <si>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</si>
  <si>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</si>
  <si>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</si>
  <si>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</si>
  <si>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</si>
  <si>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</si>
  <si>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</si>
  <si>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</si>
  <si>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</si>
  <si>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</si>
  <si>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</si>
  <si>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</si>
  <si>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</si>
  <si>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</si>
  <si>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</si>
  <si>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</si>
  <si>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</si>
  <si>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</si>
  <si>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</si>
  <si>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</si>
  <si>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</si>
  <si>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</si>
  <si>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</si>
  <si>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</si>
  <si>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</si>
  <si>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</si>
  <si>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</si>
  <si>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</si>
  <si>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</si>
  <si>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</si>
  <si>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</si>
  <si>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</si>
  <si>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</si>
  <si>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</si>
  <si>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</si>
  <si>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</si>
  <si>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</si>
  <si>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</si>
  <si>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</si>
  <si>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</si>
  <si>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</si>
  <si>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</si>
  <si>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</si>
  <si>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</si>
  <si>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</si>
  <si>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</si>
  <si>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</si>
  <si>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</si>
  <si>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</si>
  <si>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</si>
  <si>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</si>
  <si>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</si>
  <si>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</si>
  <si>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</si>
  <si>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</si>
  <si>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</si>
  <si>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</si>
  <si>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</si>
  <si>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</si>
  <si>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</si>
  <si>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</si>
  <si>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</si>
  <si>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</si>
  <si>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</si>
  <si>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</si>
  <si>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</si>
  <si>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</si>
  <si>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</si>
  <si>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</si>
  <si>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</si>
  <si>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</si>
  <si>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</si>
  <si>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</si>
  <si>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</si>
  <si>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</si>
  <si>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</si>
  <si>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</si>
  <si>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</si>
  <si>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</si>
  <si>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</si>
  <si>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</si>
  <si>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</si>
  <si>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</si>
  <si>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</si>
  <si>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</si>
  <si>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</si>
  <si>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</si>
  <si>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</si>
  <si>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</si>
  <si>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</si>
  <si>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</si>
  <si>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</si>
  <si>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</si>
  <si>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</si>
  <si>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</si>
  <si>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</si>
  <si>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</si>
  <si>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</si>
  <si>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</si>
  <si>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</si>
  <si>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</si>
  <si>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</si>
  <si>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</si>
  <si>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</si>
  <si>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</si>
  <si>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</si>
  <si>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</si>
  <si>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</si>
  <si>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</si>
  <si>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</si>
  <si>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</si>
  <si>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</si>
  <si>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</si>
  <si>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</si>
  <si>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</si>
  <si>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</si>
  <si>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</si>
  <si>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</si>
  <si>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</si>
  <si>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</si>
  <si>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</si>
  <si>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</si>
  <si>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</si>
  <si>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</si>
  <si>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</si>
  <si>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</si>
  <si>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</si>
  <si>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</si>
  <si>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</si>
  <si>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</si>
  <si>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</si>
  <si>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</si>
  <si>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</si>
  <si>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</si>
  <si>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</si>
  <si>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</si>
  <si>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</si>
  <si>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</si>
  <si>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</si>
  <si>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</si>
  <si>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</si>
  <si>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</si>
  <si>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</si>
  <si>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</si>
  <si>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</si>
  <si>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</si>
  <si>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</si>
  <si>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</si>
  <si>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</si>
  <si>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</si>
  <si>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</si>
  <si>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</si>
  <si>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</si>
  <si>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</si>
  <si>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</si>
  <si>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</si>
  <si>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</si>
  <si>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</si>
  <si>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</si>
  <si>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</si>
  <si>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</si>
  <si>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</si>
  <si>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</si>
  <si>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</si>
  <si>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</si>
  <si>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</si>
  <si>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</si>
  <si>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</si>
  <si>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</si>
  <si>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</si>
  <si>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</si>
  <si>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</si>
  <si>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</si>
  <si>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</si>
  <si>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</si>
  <si>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</si>
  <si>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</si>
  <si>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</si>
  <si>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</si>
  <si>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</si>
  <si>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</si>
  <si>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</si>
  <si>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</si>
  <si>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</si>
  <si>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</si>
  <si>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</si>
  <si>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</si>
  <si>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</si>
  <si>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</si>
  <si>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</si>
  <si>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</si>
  <si>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</si>
  <si>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</si>
  <si>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</si>
  <si>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</si>
  <si>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</si>
  <si>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</si>
  <si>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</si>
  <si>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</si>
  <si>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</si>
  <si>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</si>
  <si>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</si>
  <si>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</si>
  <si>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</si>
  <si>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</si>
  <si>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</si>
  <si>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</si>
  <si>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</si>
  <si>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</si>
  <si>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</si>
  <si>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</si>
  <si>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</si>
  <si>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</si>
  <si>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</si>
  <si>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</si>
  <si>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</si>
  <si>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</si>
  <si>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</si>
  <si>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</si>
  <si>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</si>
  <si>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</si>
  <si>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</si>
  <si>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</si>
  <si>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</si>
  <si>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</si>
  <si>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</si>
  <si>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</si>
  <si>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</si>
  <si>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</si>
  <si>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</si>
  <si>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</si>
  <si>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</si>
  <si>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</si>
  <si>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</si>
  <si>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</si>
  <si>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</si>
  <si>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</si>
  <si>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</si>
  <si>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</si>
  <si>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</si>
  <si>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</si>
  <si>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</si>
  <si>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</si>
  <si>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</si>
  <si>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</si>
  <si>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</si>
  <si>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</si>
  <si>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</si>
  <si>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</si>
  <si>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</si>
  <si>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</si>
  <si>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</si>
  <si>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</si>
  <si>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</si>
  <si>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</si>
  <si>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</si>
  <si>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</si>
  <si>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</si>
  <si>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</si>
  <si>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</si>
  <si>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</si>
  <si>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</si>
  <si>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</si>
  <si>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</si>
  <si>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</si>
  <si>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</si>
  <si>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</si>
  <si>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</si>
  <si>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</si>
  <si>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</si>
  <si>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</si>
  <si>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</si>
  <si>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</si>
  <si>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</si>
  <si>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</si>
  <si>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</si>
  <si>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</si>
  <si>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</si>
  <si>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</si>
  <si>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</si>
  <si>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</si>
  <si>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</si>
  <si>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</si>
  <si>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</si>
  <si>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</si>
  <si>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</si>
  <si>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</si>
  <si>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</si>
  <si>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</si>
  <si>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</si>
  <si>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</si>
  <si>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</si>
  <si>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</si>
  <si>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</si>
  <si>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</si>
  <si>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</si>
  <si>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</si>
  <si>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</si>
  <si>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</si>
  <si>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</si>
  <si>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</si>
  <si>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</si>
  <si>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</si>
  <si>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</si>
  <si>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</si>
  <si>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</si>
  <si>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</si>
  <si>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</si>
  <si>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</si>
  <si>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</si>
  <si>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</si>
  <si>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</si>
  <si>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</si>
  <si>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</si>
  <si>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</si>
  <si>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</si>
  <si>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</si>
  <si>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</si>
  <si>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</si>
  <si>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</si>
  <si>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</si>
  <si>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</si>
  <si>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</si>
  <si>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</si>
  <si>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</si>
  <si>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</si>
  <si>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</si>
  <si>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</si>
  <si>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</si>
  <si>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</si>
  <si>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</si>
  <si>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</si>
  <si>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</si>
  <si>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</si>
  <si>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</si>
  <si>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</si>
  <si>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</si>
  <si>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</si>
  <si>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</si>
  <si>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</si>
  <si>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</si>
  <si>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</si>
  <si>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</si>
  <si>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</si>
  <si>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</si>
  <si>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</si>
  <si>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</si>
  <si>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</si>
  <si>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</si>
  <si>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</si>
  <si>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</si>
  <si>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</si>
  <si>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</si>
  <si>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</si>
  <si>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</si>
  <si>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</si>
  <si>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</si>
  <si>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</si>
  <si>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</si>
  <si>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</si>
  <si>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</si>
  <si>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</si>
  <si>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</si>
  <si>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</si>
  <si>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</si>
  <si>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</si>
  <si>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</si>
  <si>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</si>
  <si>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</si>
  <si>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</si>
  <si>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</si>
  <si>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</si>
  <si>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</si>
  <si>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</si>
  <si>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</si>
  <si>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</si>
  <si>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</si>
  <si>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</si>
  <si>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</si>
  <si>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</si>
  <si>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</si>
  <si>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</si>
  <si>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</si>
  <si>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</si>
  <si>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</si>
  <si>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</si>
  <si>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</si>
  <si>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</si>
  <si>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</si>
  <si>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</si>
  <si>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</si>
  <si>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</si>
  <si>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</si>
  <si>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</si>
  <si>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</si>
  <si>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</si>
  <si>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</si>
  <si>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</si>
  <si>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</si>
  <si>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</si>
  <si>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</si>
  <si>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</si>
  <si>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</si>
  <si>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</si>
  <si>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</si>
  <si>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</si>
  <si>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</si>
  <si>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</si>
  <si>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</si>
  <si>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</si>
  <si>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</si>
  <si>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</si>
  <si>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</si>
  <si>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</si>
  <si>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</si>
  <si>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</si>
  <si>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</si>
  <si>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</si>
  <si>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</si>
  <si>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</si>
  <si>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</si>
  <si>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</si>
  <si>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</si>
  <si>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</si>
  <si>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</si>
  <si>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</si>
  <si>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</si>
  <si>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</si>
  <si>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</si>
  <si>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</si>
  <si>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</si>
  <si>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</si>
  <si>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</si>
  <si>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</si>
  <si>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</si>
  <si>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</si>
  <si>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</si>
  <si>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</si>
  <si>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</si>
  <si>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</si>
  <si>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</si>
  <si>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</si>
  <si>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</si>
  <si>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</si>
  <si>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</si>
  <si>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</si>
  <si>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</si>
  <si>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</si>
  <si>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</si>
  <si>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</si>
  <si>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</si>
  <si>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</si>
  <si>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</si>
  <si>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</si>
  <si>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</si>
  <si>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</si>
  <si>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</si>
  <si>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</si>
  <si>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</si>
  <si>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</si>
  <si>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</si>
  <si>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</si>
  <si>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</si>
  <si>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</si>
  <si>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</si>
  <si>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</si>
  <si>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</si>
  <si>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</si>
  <si>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</si>
  <si>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</si>
  <si>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</si>
  <si>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</si>
  <si>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</si>
  <si>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</si>
  <si>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</si>
  <si>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</si>
  <si>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</si>
  <si>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</si>
  <si>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</si>
  <si>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</si>
  <si>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</si>
  <si>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</si>
  <si>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</si>
  <si>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</si>
  <si>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</si>
  <si>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</si>
  <si>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</si>
  <si>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</si>
  <si>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</si>
  <si>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</si>
  <si>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</si>
  <si>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</si>
  <si>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</si>
  <si>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</si>
  <si>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</si>
  <si>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</si>
  <si>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</si>
  <si>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</si>
  <si>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</si>
  <si>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</si>
  <si>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</si>
  <si>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</si>
  <si>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</si>
  <si>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</si>
  <si>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</si>
  <si>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</si>
  <si>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</si>
  <si>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</si>
  <si>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</si>
  <si>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</si>
  <si>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</si>
  <si>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</si>
  <si>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</si>
  <si>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</si>
  <si>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</si>
  <si>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</si>
  <si>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</si>
  <si>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</si>
  <si>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</si>
  <si>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</si>
  <si>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</si>
  <si>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</si>
  <si>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</si>
  <si>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</si>
  <si>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</si>
  <si>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</si>
  <si>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</si>
  <si>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</si>
  <si>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</si>
  <si>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</si>
  <si>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</si>
  <si>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</si>
  <si>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</si>
  <si>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</si>
  <si>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</si>
  <si>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</si>
  <si>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</si>
  <si>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</si>
  <si>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</si>
  <si>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</si>
  <si>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</si>
  <si>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</si>
  <si>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</si>
  <si>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</si>
  <si>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</si>
  <si>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</si>
  <si>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</si>
  <si>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</si>
  <si>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</si>
  <si>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</si>
  <si>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</si>
  <si>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</si>
  <si>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</si>
  <si>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</si>
  <si>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</si>
  <si>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</si>
  <si>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</si>
  <si>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</si>
  <si>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</si>
  <si>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</si>
  <si>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</si>
  <si>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</si>
  <si>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</si>
  <si>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</si>
  <si>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</si>
  <si>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</si>
  <si>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</si>
  <si>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</si>
  <si>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</si>
  <si>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</si>
  <si>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</si>
  <si>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</si>
  <si>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</si>
  <si>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</si>
  <si>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</si>
  <si>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</si>
  <si>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</si>
  <si>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</si>
  <si>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</si>
  <si>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</si>
  <si>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</si>
  <si>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</si>
  <si>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</si>
  <si>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</si>
  <si>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</si>
  <si>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</si>
  <si>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</si>
  <si>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</si>
  <si>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</si>
  <si>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</si>
  <si>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</si>
  <si>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</si>
  <si>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</si>
  <si>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</si>
  <si>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</si>
  <si>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</si>
  <si>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</si>
  <si>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</si>
  <si>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</si>
  <si>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</si>
  <si>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</si>
  <si>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</si>
  <si>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</si>
  <si>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</si>
  <si>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</si>
  <si>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</si>
  <si>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</si>
  <si>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</si>
  <si>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</si>
  <si>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</si>
  <si>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</si>
  <si>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</si>
  <si>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</si>
  <si>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</si>
  <si>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</si>
  <si>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</si>
  <si>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</si>
  <si>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</si>
  <si>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</si>
  <si>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</si>
  <si>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</si>
  <si>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</si>
  <si>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</si>
  <si>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</si>
  <si>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</si>
  <si>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</si>
  <si>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</si>
  <si>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</si>
  <si>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</si>
  <si>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</si>
  <si>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</si>
  <si>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</si>
  <si>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</si>
  <si>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</si>
  <si>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</si>
  <si>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</si>
  <si>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</si>
  <si>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</si>
  <si>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</si>
  <si>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</si>
  <si>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</si>
  <si>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</si>
  <si>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</si>
  <si>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</si>
  <si>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</si>
  <si>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</si>
  <si>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</si>
  <si>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</si>
  <si>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</si>
  <si>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</si>
  <si>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</si>
  <si>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</si>
  <si>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</si>
  <si>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</si>
  <si>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</si>
  <si>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</si>
  <si>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</si>
  <si>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</si>
  <si>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</si>
  <si>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</si>
  <si>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</si>
  <si>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</si>
  <si>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</si>
  <si>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</si>
  <si>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</si>
  <si>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</si>
  <si>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</si>
  <si>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</si>
  <si>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</si>
  <si>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</si>
  <si>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</si>
  <si>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</si>
  <si>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</si>
  <si>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</si>
  <si>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</si>
  <si>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</si>
  <si>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</si>
  <si>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</si>
  <si>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</si>
  <si>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</si>
  <si>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</si>
  <si>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</si>
  <si>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</si>
  <si>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</si>
  <si>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</si>
  <si>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</si>
  <si>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</si>
  <si>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</si>
  <si>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</si>
  <si>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</si>
  <si>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</si>
  <si>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</si>
  <si>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</si>
  <si>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</si>
  <si>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</si>
  <si>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</si>
  <si>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</si>
  <si>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</si>
  <si>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</si>
  <si>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</si>
  <si>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</si>
  <si>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</si>
  <si>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</si>
  <si>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</si>
  <si>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</si>
  <si>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</si>
  <si>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</si>
  <si>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</si>
  <si>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</si>
  <si>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</si>
  <si>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</si>
  <si>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</si>
  <si>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</si>
  <si>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</si>
  <si>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</si>
  <si>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</si>
  <si>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</si>
  <si>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</si>
  <si>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</si>
  <si>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</si>
  <si>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</si>
  <si>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</si>
  <si>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</si>
  <si>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</si>
  <si>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</si>
  <si>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</si>
  <si>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</si>
  <si>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</si>
  <si>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</si>
  <si>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</si>
  <si>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</si>
  <si>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</si>
  <si>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</si>
  <si>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</si>
  <si>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</si>
  <si>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</si>
  <si>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</si>
  <si>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</si>
  <si>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</si>
  <si>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</si>
  <si>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</si>
  <si>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</si>
  <si>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</si>
  <si>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</si>
  <si>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</si>
  <si>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</si>
  <si>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</si>
  <si>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</si>
  <si>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</si>
  <si>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</si>
  <si>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</si>
  <si>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</si>
  <si>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</si>
  <si>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</si>
  <si>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</si>
  <si>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</si>
  <si>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</si>
  <si>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</si>
  <si>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</si>
  <si>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</si>
  <si>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</si>
  <si>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</si>
  <si>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</si>
  <si>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</si>
  <si>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</si>
  <si>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</si>
  <si>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</si>
  <si>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</si>
  <si>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</si>
  <si>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</si>
  <si>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</si>
  <si>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</si>
  <si>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</si>
  <si>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</si>
  <si>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</si>
  <si>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</si>
  <si>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</si>
  <si>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</si>
  <si>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</si>
  <si>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</si>
  <si>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</si>
  <si>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</si>
  <si>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</si>
  <si>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</si>
  <si>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</si>
  <si>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</si>
  <si>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</si>
  <si>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</si>
  <si>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</si>
  <si>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</si>
  <si>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</si>
  <si>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</si>
  <si>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</si>
  <si>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</si>
  <si>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</si>
  <si>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</si>
  <si>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</si>
  <si>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</si>
  <si>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</si>
  <si>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</si>
  <si>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</si>
  <si>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</si>
  <si>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</si>
  <si>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</si>
  <si>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</si>
  <si>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</si>
  <si>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</si>
  <si>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</si>
  <si>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</si>
  <si>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</si>
  <si>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</si>
  <si>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</si>
  <si>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</si>
  <si>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</si>
  <si>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</si>
  <si>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</si>
  <si>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</si>
  <si>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</si>
  <si>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</si>
  <si>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</si>
  <si>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</si>
  <si>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</si>
  <si>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</si>
  <si>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</si>
  <si>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</si>
  <si>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</si>
  <si>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</si>
  <si>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</si>
  <si>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</si>
  <si>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</si>
  <si>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</si>
  <si>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</si>
  <si>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</si>
  <si>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</si>
  <si>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</si>
  <si>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</si>
  <si>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</si>
  <si>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</si>
  <si>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</si>
  <si>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</si>
  <si>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</si>
  <si>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</si>
  <si>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</si>
  <si>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</si>
  <si>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</si>
  <si>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</si>
  <si>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</si>
  <si>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</si>
  <si>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</si>
  <si>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</si>
  <si>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</si>
  <si>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</si>
  <si>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</si>
  <si>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</si>
  <si>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</si>
  <si>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</si>
  <si>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</si>
  <si>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</si>
  <si>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</si>
  <si>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</si>
  <si>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</si>
  <si>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</si>
  <si>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</si>
  <si>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</si>
  <si>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</si>
  <si>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</si>
  <si>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</si>
  <si>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</si>
  <si>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</si>
  <si>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</si>
  <si>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</si>
  <si>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</si>
  <si>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</si>
  <si>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</si>
  <si>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</si>
  <si>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</si>
  <si>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</si>
  <si>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</si>
  <si>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</si>
  <si>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</si>
  <si>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</si>
  <si>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</si>
  <si>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</si>
  <si>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</si>
  <si>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</si>
  <si>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</si>
  <si>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</si>
  <si>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</si>
  <si>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</si>
  <si>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</si>
  <si>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</si>
  <si>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</si>
  <si>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</si>
  <si>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</si>
  <si>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</si>
  <si>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</si>
  <si>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</si>
  <si>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</si>
  <si>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</si>
  <si>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</si>
  <si>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</si>
  <si>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</si>
  <si>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</si>
  <si>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</si>
  <si>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</si>
  <si>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</si>
  <si>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</si>
  <si>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</si>
  <si>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</si>
  <si>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</si>
  <si>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</si>
  <si>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</si>
  <si>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</si>
  <si>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</si>
  <si>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</si>
  <si>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</si>
  <si>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</si>
  <si>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</si>
  <si>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</si>
  <si>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</si>
  <si>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</si>
  <si>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</si>
  <si>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</si>
  <si>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</si>
  <si>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</si>
  <si>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</si>
  <si>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</si>
  <si>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</si>
  <si>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</si>
  <si>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</si>
  <si>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</si>
  <si>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</si>
  <si>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</si>
  <si>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</si>
  <si>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</si>
  <si>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</si>
  <si>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</si>
  <si>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</si>
  <si>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</si>
  <si>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</si>
  <si>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</si>
  <si>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</si>
  <si>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</si>
  <si>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</si>
  <si>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</si>
  <si>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</si>
  <si>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</si>
  <si>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</si>
  <si>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</si>
  <si>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</si>
  <si>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</si>
  <si>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</si>
  <si>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</si>
  <si>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</si>
  <si>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</si>
  <si>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</si>
  <si>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</si>
  <si>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</si>
  <si>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</si>
  <si>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</si>
  <si>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</si>
  <si>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</si>
  <si>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</si>
  <si>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</si>
  <si>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</si>
  <si>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</si>
  <si>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</si>
  <si>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</si>
  <si>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</si>
  <si>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</si>
  <si>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</si>
  <si>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</si>
  <si>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</si>
  <si>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</si>
  <si>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</si>
  <si>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</si>
  <si>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</si>
  <si>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</si>
  <si>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</si>
  <si>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</si>
  <si>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</si>
  <si>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</si>
  <si>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</si>
  <si>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</si>
  <si>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</si>
  <si>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</si>
  <si>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</si>
  <si>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</si>
  <si>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</si>
  <si>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</si>
  <si>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</si>
  <si>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</si>
  <si>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</si>
  <si>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</si>
  <si>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</si>
  <si>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</si>
  <si>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</si>
  <si>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</si>
  <si>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</si>
  <si>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</si>
  <si>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</si>
  <si>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</si>
  <si>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</si>
  <si>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</si>
  <si>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</si>
  <si>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</si>
  <si>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</si>
  <si>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</si>
  <si>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</si>
  <si>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</si>
  <si>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</si>
  <si>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</si>
  <si>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</si>
  <si>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</si>
  <si>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</si>
  <si>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</si>
  <si>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</si>
  <si>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</si>
  <si>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</si>
  <si>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</si>
  <si>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</si>
  <si>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</si>
  <si>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</si>
  <si>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</si>
  <si>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</si>
  <si>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</si>
  <si>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</si>
  <si>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</si>
  <si>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</si>
  <si>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</si>
  <si>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</si>
  <si>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</si>
  <si>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</si>
  <si>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</si>
  <si>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</si>
  <si>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</si>
  <si>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</si>
  <si>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</si>
  <si>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</si>
  <si>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</si>
  <si>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</si>
  <si>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</si>
  <si>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</si>
  <si>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</si>
  <si>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</si>
  <si>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</si>
  <si>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</si>
  <si>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</si>
  <si>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</si>
  <si>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</si>
  <si>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</si>
  <si>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</si>
  <si>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</si>
  <si>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</si>
  <si>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</si>
  <si>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</si>
  <si>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</si>
  <si>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</si>
  <si>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</si>
  <si>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</si>
  <si>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</si>
  <si>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</si>
  <si>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</si>
  <si>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</si>
  <si>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</si>
  <si>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</si>
  <si>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</si>
  <si>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</si>
  <si>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</si>
  <si>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</si>
  <si>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</si>
  <si>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</si>
  <si>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</si>
  <si>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</si>
  <si>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</si>
  <si>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</si>
  <si>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</si>
  <si>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</si>
  <si>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</si>
  <si>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</si>
  <si>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</si>
  <si>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</si>
  <si>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</si>
  <si>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</si>
  <si>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</si>
  <si>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</si>
  <si>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</si>
  <si>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</si>
  <si>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</si>
  <si>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</si>
  <si>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</si>
  <si>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</si>
  <si>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</si>
  <si>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</si>
  <si>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</si>
  <si>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</si>
  <si>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</si>
  <si>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</si>
  <si>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</si>
  <si>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</si>
  <si>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</si>
  <si>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</si>
  <si>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</si>
  <si>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</si>
  <si>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</si>
  <si>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</si>
  <si>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</si>
  <si>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</si>
  <si>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</si>
  <si>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</si>
  <si>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</si>
  <si>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</si>
  <si>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</si>
  <si>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</si>
  <si>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</si>
  <si>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</si>
  <si>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</si>
  <si>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</si>
  <si>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</si>
  <si>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</si>
  <si>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</si>
  <si>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</si>
  <si>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</si>
  <si>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</si>
  <si>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</si>
  <si>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</si>
  <si>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</si>
  <si>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</si>
  <si>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</si>
  <si>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</si>
  <si>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</si>
  <si>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</si>
  <si>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</si>
  <si>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</si>
  <si>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</si>
  <si>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</si>
  <si>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</si>
  <si>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</si>
  <si>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</si>
  <si>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</si>
  <si>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</si>
  <si>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</si>
  <si>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</si>
  <si>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</si>
  <si>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</si>
  <si>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</si>
  <si>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</si>
  <si>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</si>
  <si>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</si>
  <si>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</si>
  <si>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</si>
  <si>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</si>
  <si>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</si>
  <si>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</si>
  <si>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</si>
  <si>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</si>
  <si>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</si>
  <si>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</si>
  <si>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</si>
  <si>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</si>
  <si>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</si>
  <si>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</si>
  <si>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</si>
  <si>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</si>
  <si>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</si>
  <si>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</si>
  <si>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</si>
  <si>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</si>
  <si>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</si>
  <si>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</si>
  <si>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</si>
  <si>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</si>
  <si>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</si>
  <si>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</si>
  <si>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</si>
  <si>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</si>
  <si>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</si>
  <si>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</si>
  <si>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</si>
  <si>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</si>
  <si>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</si>
  <si>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</si>
  <si>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</si>
  <si>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</si>
  <si>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</si>
  <si>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</si>
  <si>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</si>
  <si>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</si>
  <si>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</si>
  <si>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</si>
  <si>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</si>
  <si>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</si>
  <si>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</si>
  <si>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</si>
  <si>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</si>
  <si>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</si>
  <si>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</si>
  <si>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</si>
  <si>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</si>
  <si>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</si>
  <si>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</si>
  <si>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</si>
  <si>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</si>
  <si>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</si>
  <si>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</si>
  <si>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</si>
  <si>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</si>
  <si>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</si>
  <si>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</si>
  <si>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</si>
  <si>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</si>
  <si>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</si>
  <si>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</si>
  <si>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</si>
  <si>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</si>
  <si>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</si>
  <si>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</si>
  <si>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</si>
  <si>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</si>
  <si>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</si>
  <si>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</si>
  <si>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</si>
  <si>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</si>
  <si>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</si>
  <si>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</si>
  <si>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</si>
  <si>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</si>
  <si>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</si>
  <si>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</si>
  <si>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</si>
  <si>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</si>
  <si>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</si>
  <si>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</si>
  <si>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</si>
  <si>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</si>
  <si>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</si>
  <si>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</si>
  <si>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</si>
  <si>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</si>
  <si>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</si>
  <si>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</si>
  <si>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</si>
  <si>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</si>
  <si>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</si>
  <si>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</si>
  <si>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</si>
  <si>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</si>
  <si>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</si>
  <si>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</si>
  <si>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</si>
  <si>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</si>
  <si>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</si>
  <si>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</si>
  <si>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</si>
  <si>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</si>
  <si>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</si>
  <si>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</si>
  <si>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</si>
  <si>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</si>
  <si>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</si>
  <si>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</si>
  <si>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</si>
  <si>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</si>
  <si>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</si>
  <si>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</si>
  <si>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</si>
  <si>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</si>
  <si>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</si>
  <si>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</si>
  <si>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</si>
  <si>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</si>
  <si>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</si>
  <si>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</si>
  <si>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</si>
  <si>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</si>
  <si>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</si>
  <si>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</si>
  <si>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</si>
  <si>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</si>
  <si>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</si>
  <si>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</si>
  <si>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</si>
  <si>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</si>
  <si>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</si>
  <si>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</si>
  <si>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</si>
  <si>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</si>
  <si>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</si>
  <si>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</si>
  <si>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</si>
  <si>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</si>
  <si>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</si>
  <si>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</si>
  <si>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</si>
  <si>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</si>
  <si>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</si>
  <si>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</si>
  <si>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</si>
  <si>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</si>
  <si>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</si>
  <si>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</si>
  <si>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</si>
  <si>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</si>
  <si>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</si>
  <si>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</si>
  <si>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</si>
  <si>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</si>
  <si>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</si>
  <si>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</si>
  <si>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</si>
  <si>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</si>
  <si>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</si>
  <si>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</si>
  <si>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</si>
  <si>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</si>
  <si>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</si>
  <si>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</si>
  <si>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</si>
  <si>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</si>
  <si>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</si>
  <si>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</si>
  <si>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</si>
  <si>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</si>
  <si>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</si>
  <si>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</si>
  <si>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</si>
  <si>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</si>
  <si>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</si>
  <si>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</si>
  <si>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</si>
  <si>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</si>
  <si>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</si>
  <si>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</si>
  <si>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</si>
  <si>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</si>
  <si>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</si>
  <si>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</si>
  <si>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</si>
  <si>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</si>
  <si>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</si>
  <si>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</si>
  <si>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</si>
  <si>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</si>
  <si>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</si>
  <si>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</si>
  <si>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</si>
  <si>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</si>
  <si>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</si>
  <si>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</si>
  <si>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</si>
  <si>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</si>
  <si>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</si>
  <si>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</si>
  <si>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</si>
  <si>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</si>
  <si>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</si>
  <si>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</si>
  <si>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</si>
  <si>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</si>
  <si>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</si>
  <si>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</si>
  <si>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</si>
  <si>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</si>
  <si>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</si>
  <si>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</si>
  <si>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</si>
  <si>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</si>
  <si>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</si>
  <si>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</si>
  <si>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</si>
  <si>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</si>
  <si>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</si>
  <si>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</si>
  <si>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</si>
  <si>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</si>
  <si>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</si>
  <si>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</si>
  <si>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</si>
  <si>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</si>
  <si>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</si>
  <si>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</si>
  <si>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</si>
  <si>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</si>
  <si>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</si>
  <si>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</si>
  <si>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</si>
  <si>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</si>
  <si>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</si>
  <si>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</si>
  <si>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</si>
  <si>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</si>
  <si>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</si>
  <si>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</si>
  <si>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</si>
  <si>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</si>
  <si>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</si>
  <si>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</si>
  <si>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</si>
  <si>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</si>
  <si>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</si>
  <si>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</si>
  <si>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</si>
  <si>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</si>
  <si>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</si>
  <si>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</si>
  <si>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</si>
  <si>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</si>
  <si>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</si>
  <si>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</si>
  <si>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</si>
  <si>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</si>
  <si>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</si>
  <si>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</si>
  <si>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</si>
  <si>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</si>
  <si>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</si>
  <si>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</si>
  <si>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</si>
  <si>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</si>
  <si>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</si>
  <si>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</si>
  <si>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</si>
  <si>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</si>
  <si>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</si>
  <si>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</si>
  <si>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</si>
  <si>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</si>
  <si>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</si>
  <si>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</si>
  <si>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</si>
  <si>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</si>
  <si>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</si>
  <si>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</si>
  <si>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</si>
  <si>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</si>
  <si>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</si>
  <si>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</si>
  <si>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</si>
  <si>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</si>
  <si>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</si>
  <si>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</si>
  <si>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</si>
  <si>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</si>
  <si>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</si>
  <si>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</si>
  <si>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</si>
  <si>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</si>
  <si>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</si>
  <si>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</si>
  <si>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</si>
  <si>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</si>
  <si>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</si>
  <si>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</si>
  <si>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</si>
  <si>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</si>
  <si>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</si>
  <si>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</si>
  <si>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</si>
  <si>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</si>
  <si>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</si>
  <si>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</si>
  <si>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</si>
  <si>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</si>
  <si>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</si>
  <si>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</si>
  <si>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</si>
  <si>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</si>
  <si>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</si>
  <si>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</si>
  <si>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</si>
  <si>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</si>
  <si>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</si>
  <si>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</si>
  <si>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</si>
  <si>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</si>
  <si>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</si>
  <si>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</si>
  <si>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</si>
  <si>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</si>
  <si>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</si>
  <si>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</si>
  <si>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</si>
  <si>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</si>
  <si>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</si>
  <si>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</si>
  <si>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</si>
  <si>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</si>
  <si>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</si>
  <si>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</si>
  <si>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</si>
  <si>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</si>
  <si>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</si>
  <si>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</si>
  <si>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</si>
  <si>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</si>
  <si>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</si>
  <si>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</si>
  <si>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</si>
  <si>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</si>
  <si>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</si>
  <si>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</si>
  <si>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</si>
  <si>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</si>
  <si>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</si>
  <si>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</si>
  <si>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</si>
  <si>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</si>
  <si>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</si>
  <si>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</si>
  <si>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</si>
  <si>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</si>
  <si>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</si>
  <si>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</si>
  <si>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</si>
  <si>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</si>
  <si>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</si>
  <si>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</si>
  <si>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</si>
  <si>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</si>
  <si>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</si>
  <si>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</si>
  <si>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</si>
  <si>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</si>
  <si>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</si>
  <si>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</si>
  <si>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</si>
  <si>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</si>
  <si>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</si>
  <si>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</si>
  <si>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</si>
  <si>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</si>
  <si>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</si>
  <si>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</si>
  <si>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</si>
  <si>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</si>
  <si>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</si>
  <si>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</si>
  <si>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</si>
  <si>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</si>
  <si>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</si>
  <si>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</si>
  <si>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</si>
  <si>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</si>
  <si>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</si>
  <si>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</si>
  <si>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</si>
  <si>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</si>
  <si>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</si>
  <si>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</si>
  <si>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</si>
  <si>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</si>
  <si>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</si>
  <si>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</si>
  <si>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</si>
  <si>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</si>
  <si>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</si>
  <si>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</si>
  <si>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</si>
  <si>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</si>
  <si>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</si>
  <si>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</si>
  <si>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</si>
  <si>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</si>
  <si>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</si>
  <si>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</si>
  <si>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</si>
  <si>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</si>
  <si>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</si>
  <si>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</si>
  <si>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</si>
  <si>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</si>
  <si>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</si>
  <si>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</si>
  <si>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</si>
  <si>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</si>
  <si>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</si>
  <si>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</si>
  <si>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</si>
  <si>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</si>
  <si>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</si>
  <si>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</si>
  <si>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</si>
  <si>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</si>
  <si>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</si>
  <si>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</si>
  <si>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</si>
  <si>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</si>
  <si>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</si>
  <si>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</si>
  <si>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</si>
  <si>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</si>
  <si>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</si>
  <si>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</si>
  <si>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</si>
  <si>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</si>
  <si>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</si>
  <si>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</si>
  <si>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</si>
  <si>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</si>
  <si>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</si>
  <si>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</si>
  <si>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</si>
  <si>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</si>
  <si>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</si>
  <si>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</si>
  <si>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</si>
  <si>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</si>
  <si>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</si>
  <si>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</si>
  <si>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</si>
  <si>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</si>
  <si>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</si>
  <si>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</si>
  <si>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</si>
  <si>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</si>
  <si>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</si>
  <si>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</si>
  <si>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</si>
  <si>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</si>
  <si>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</si>
  <si>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</si>
  <si>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</si>
  <si>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</si>
  <si>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</si>
  <si>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</si>
  <si>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</si>
  <si>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</si>
  <si>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</si>
  <si>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</si>
  <si>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</si>
  <si>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</si>
  <si>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</si>
  <si>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</si>
  <si>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</si>
  <si>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</si>
  <si>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</si>
  <si>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</si>
  <si>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</si>
  <si>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</si>
  <si>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</si>
  <si>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</si>
  <si>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</si>
  <si>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</si>
  <si>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</si>
  <si>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</si>
  <si>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</si>
  <si>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</si>
  <si>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</si>
  <si>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</si>
  <si>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</si>
  <si>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</si>
  <si>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</si>
  <si>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</si>
  <si>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</si>
  <si>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</si>
  <si>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</si>
  <si>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</si>
  <si>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</si>
  <si>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</si>
  <si>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</si>
  <si>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</si>
  <si>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</si>
  <si>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</si>
  <si>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</si>
  <si>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</si>
  <si>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</si>
  <si>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</si>
  <si>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</si>
  <si>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</si>
  <si>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</si>
  <si>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</si>
  <si>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</si>
  <si>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</si>
  <si>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</si>
  <si>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</si>
  <si>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</si>
  <si>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</si>
  <si>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</si>
  <si>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</si>
  <si>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</si>
  <si>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</si>
  <si>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</si>
  <si>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</si>
  <si>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</si>
  <si>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</si>
  <si>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</si>
  <si>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</si>
  <si>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</si>
  <si>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</si>
  <si>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</si>
  <si>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</si>
  <si>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</si>
  <si>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</si>
  <si>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</si>
  <si>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</si>
  <si>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</si>
  <si>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</si>
  <si>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</si>
  <si>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</si>
  <si>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</si>
  <si>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</si>
  <si>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</si>
  <si>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</si>
  <si>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</si>
  <si>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</si>
  <si>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</si>
  <si>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</si>
  <si>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</si>
  <si>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</si>
  <si>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</si>
  <si>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</si>
  <si>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</si>
  <si>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</si>
  <si>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</si>
  <si>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</si>
  <si>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</si>
  <si>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</si>
  <si>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</si>
  <si>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</si>
  <si>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</si>
  <si>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</si>
  <si>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</si>
  <si>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</si>
  <si>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</si>
  <si>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</si>
  <si>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</si>
  <si>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</si>
  <si>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</si>
  <si>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</si>
  <si>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</si>
  <si>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</si>
  <si>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</si>
  <si>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</si>
  <si>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</si>
  <si>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</si>
  <si>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</si>
  <si>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</si>
  <si>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</si>
  <si>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</si>
  <si>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</si>
  <si>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</si>
  <si>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</si>
  <si>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</si>
  <si>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</si>
  <si>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</si>
  <si>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</si>
  <si>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</si>
  <si>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</si>
  <si>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</si>
  <si>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</si>
  <si>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</si>
  <si>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</si>
  <si>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</si>
  <si>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</si>
  <si>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</si>
  <si>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</si>
  <si>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</si>
  <si>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</si>
  <si>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</si>
  <si>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</si>
  <si>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</si>
  <si>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</si>
  <si>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</si>
  <si>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</si>
  <si>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</si>
  <si>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</si>
  <si>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</si>
  <si>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</si>
  <si>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</si>
  <si>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</si>
  <si>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</si>
  <si>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</si>
  <si>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</si>
  <si>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</si>
  <si>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</si>
  <si>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</si>
  <si>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</si>
  <si>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</si>
  <si>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</si>
  <si>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</si>
  <si>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</si>
  <si>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</si>
  <si>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</si>
  <si>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</si>
  <si>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</si>
  <si>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</si>
  <si>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</si>
  <si>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</si>
  <si>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</si>
  <si>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</si>
  <si>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</si>
  <si>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</si>
  <si>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</si>
  <si>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</si>
  <si>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</si>
  <si>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</si>
  <si>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</si>
  <si>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</si>
  <si>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</si>
  <si>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</si>
  <si>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</si>
  <si>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</si>
  <si>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</si>
  <si>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</si>
  <si>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</si>
  <si>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</si>
  <si>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</si>
  <si>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</si>
  <si>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</si>
  <si>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</si>
  <si>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</si>
  <si>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</si>
  <si>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</si>
  <si>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</si>
  <si>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</si>
  <si>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</si>
  <si>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</si>
  <si>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</si>
  <si>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</si>
  <si>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</si>
  <si>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</si>
  <si>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</si>
  <si>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</si>
  <si>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</si>
  <si>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</si>
  <si>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</si>
  <si>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</si>
  <si>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</si>
  <si>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</si>
  <si>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</si>
  <si>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</si>
  <si>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</si>
  <si>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</si>
  <si>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</si>
  <si>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</si>
  <si>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</si>
  <si>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</si>
  <si>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</si>
  <si>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</si>
  <si>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</si>
  <si>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</si>
  <si>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</si>
  <si>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</si>
  <si>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</si>
  <si>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</si>
  <si>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</si>
  <si>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</si>
  <si>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</si>
  <si>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</si>
  <si>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</si>
  <si>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</si>
  <si>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</si>
  <si>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</si>
  <si>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</si>
  <si>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</si>
  <si>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</si>
  <si>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</si>
  <si>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</si>
  <si>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</si>
  <si>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</si>
  <si>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</si>
  <si>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</si>
  <si>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</si>
  <si>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</si>
  <si>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</si>
  <si>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</si>
  <si>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</si>
  <si>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</si>
  <si>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</si>
  <si>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</si>
  <si>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</si>
  <si>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</si>
  <si>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</si>
  <si>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</si>
  <si>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</si>
  <si>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</si>
  <si>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</si>
  <si>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</si>
  <si>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</si>
  <si>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</si>
  <si>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</si>
  <si>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</si>
  <si>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</si>
  <si>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</si>
  <si>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</si>
  <si>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</si>
  <si>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</si>
  <si>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</si>
  <si>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</si>
  <si>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</si>
  <si>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</si>
  <si>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</si>
  <si>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</si>
  <si>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</si>
  <si>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</si>
  <si>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</si>
  <si>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</si>
  <si>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</si>
  <si>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</si>
  <si>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</si>
  <si>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</si>
  <si>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</si>
  <si>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</si>
  <si>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</si>
  <si>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</si>
  <si>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</si>
  <si>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</si>
  <si>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</si>
  <si>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</si>
  <si>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</si>
  <si>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</si>
  <si>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</si>
  <si>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</si>
  <si>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</si>
  <si>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</si>
  <si>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</si>
  <si>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</si>
  <si>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</si>
  <si>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</si>
  <si>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</si>
  <si>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</si>
  <si>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</si>
  <si>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</si>
  <si>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</si>
  <si>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</si>
  <si>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</si>
  <si>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</si>
  <si>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</si>
  <si>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</si>
  <si>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</si>
  <si>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</si>
  <si>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</si>
  <si>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</si>
  <si>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</si>
  <si>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</si>
  <si>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</si>
  <si>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</si>
  <si>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</si>
  <si>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</si>
  <si>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</si>
  <si>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</si>
  <si>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</si>
  <si>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</si>
  <si>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</si>
  <si>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</si>
  <si>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</si>
  <si>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</si>
  <si>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</si>
  <si>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</si>
  <si>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</si>
  <si>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</si>
  <si>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</si>
  <si>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</si>
  <si>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</si>
  <si>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</si>
  <si>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</si>
  <si>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</si>
  <si>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</si>
  <si>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</si>
  <si>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</si>
  <si>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</si>
  <si>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</si>
  <si>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</si>
  <si>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</si>
  <si>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</si>
  <si>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</si>
  <si>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</si>
  <si>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</si>
  <si>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</si>
  <si>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</si>
  <si>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</si>
  <si>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</si>
  <si>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</si>
  <si>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</si>
  <si>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</si>
  <si>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</si>
  <si>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</si>
  <si>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</si>
  <si>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</si>
  <si>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</si>
  <si>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</si>
  <si>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</si>
  <si>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</si>
  <si>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</si>
  <si>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</si>
  <si>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</si>
  <si>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</si>
  <si>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</si>
  <si>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</si>
  <si>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</si>
  <si>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</si>
  <si>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</si>
  <si>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</si>
  <si>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</si>
  <si>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</si>
  <si>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</si>
  <si>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</si>
  <si>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</si>
  <si>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</si>
  <si>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</si>
  <si>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</si>
  <si>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</si>
  <si>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</si>
  <si>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</si>
  <si>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</si>
  <si>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</si>
  <si>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</si>
  <si>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</si>
  <si>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</si>
  <si>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</si>
  <si>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</si>
  <si>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</si>
  <si>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</si>
  <si>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</si>
  <si>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</si>
  <si>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</si>
  <si>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</si>
  <si>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</si>
  <si>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</si>
  <si>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</si>
  <si>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</si>
  <si>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</si>
  <si>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</si>
  <si>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</si>
  <si>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</si>
  <si>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</si>
  <si>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</si>
  <si>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</si>
  <si>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</si>
  <si>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</si>
  <si>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</si>
  <si>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</si>
  <si>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</si>
  <si>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</si>
  <si>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</si>
  <si>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</si>
  <si>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</si>
  <si>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</si>
  <si>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</si>
  <si>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</si>
  <si>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</si>
  <si>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</si>
  <si>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</si>
  <si>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</si>
  <si>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</si>
  <si>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</si>
  <si>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</si>
  <si>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</si>
  <si>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</si>
  <si>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</si>
  <si>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</si>
  <si>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</si>
  <si>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</si>
  <si>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</si>
  <si>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</si>
  <si>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</si>
  <si>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</si>
  <si>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</si>
  <si>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</si>
  <si>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</si>
  <si>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</si>
  <si>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</si>
  <si>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</si>
  <si>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</si>
  <si>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</si>
  <si>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</si>
  <si>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</si>
  <si>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</si>
  <si>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</si>
  <si>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</si>
  <si>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</si>
  <si>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</si>
  <si>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</si>
  <si>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</si>
  <si>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</si>
  <si>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</si>
  <si>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</si>
  <si>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</si>
  <si>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</si>
  <si>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</si>
  <si>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</si>
  <si>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</si>
  <si>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</si>
  <si>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</si>
  <si>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</si>
  <si>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</si>
  <si>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</si>
  <si>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</si>
  <si>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</si>
  <si>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</si>
  <si>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</si>
  <si>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</si>
  <si>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</si>
  <si>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</si>
  <si>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</si>
  <si>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</si>
  <si>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</si>
  <si>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</si>
  <si>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</si>
  <si>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</si>
  <si>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</si>
  <si>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</si>
  <si>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</si>
  <si>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</si>
  <si>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</si>
  <si>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</si>
  <si>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</si>
  <si>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</si>
  <si>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</si>
  <si>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</si>
  <si>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</si>
  <si>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</si>
  <si>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</si>
  <si>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</si>
  <si>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</si>
  <si>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</si>
  <si>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</si>
  <si>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</si>
  <si>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</si>
  <si>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</si>
  <si>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</si>
  <si>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</si>
  <si>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</si>
  <si>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</si>
  <si>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</si>
  <si>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</si>
  <si>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</si>
  <si>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</si>
  <si>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</si>
  <si>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</si>
  <si>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</si>
  <si>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</si>
  <si>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</si>
  <si>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</si>
  <si>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</si>
  <si>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</si>
  <si>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</si>
  <si>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</si>
  <si>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</si>
  <si>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</si>
  <si>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</si>
  <si>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</si>
  <si>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</si>
  <si>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</si>
  <si>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</si>
  <si>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</si>
  <si>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</si>
  <si>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</si>
  <si>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</si>
  <si>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</si>
  <si>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</si>
  <si>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</si>
  <si>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</si>
  <si>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</si>
  <si>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</si>
  <si>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</si>
  <si>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</si>
  <si>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</si>
  <si>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</si>
  <si>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</si>
  <si>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</si>
  <si>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</si>
  <si>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</si>
  <si>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</si>
  <si>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</si>
  <si>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</si>
  <si>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</si>
  <si>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</si>
  <si>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</si>
  <si>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</si>
  <si>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</si>
  <si>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</si>
  <si>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</si>
  <si>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</si>
  <si>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</si>
  <si>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</si>
  <si>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</si>
  <si>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</si>
  <si>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</si>
  <si>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</si>
  <si>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</si>
  <si>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</si>
  <si>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</si>
  <si>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</si>
  <si>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</si>
  <si>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</si>
  <si>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</si>
  <si>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</si>
  <si>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</si>
  <si>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</si>
  <si>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</si>
  <si>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</si>
  <si>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</si>
  <si>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</si>
  <si>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</si>
  <si>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</si>
  <si>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</si>
  <si>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</si>
  <si>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</si>
  <si>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</si>
  <si>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</si>
  <si>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</si>
  <si>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</si>
  <si>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</si>
  <si>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</si>
  <si>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</si>
  <si>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</si>
  <si>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</si>
  <si>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</si>
  <si>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</si>
  <si>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</si>
  <si>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</si>
  <si>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</si>
  <si>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</si>
  <si>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</si>
  <si>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</si>
  <si>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</si>
  <si>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</si>
  <si>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</si>
  <si>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</si>
  <si>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</si>
  <si>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</si>
  <si>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</si>
  <si>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</si>
  <si>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</si>
  <si>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</si>
  <si>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</si>
  <si>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</si>
  <si>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</si>
  <si>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</si>
  <si>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</si>
  <si>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</si>
  <si>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</si>
  <si>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</si>
  <si>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</si>
  <si>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</si>
  <si>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</si>
  <si>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</si>
  <si>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</si>
  <si>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</si>
  <si>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</si>
  <si>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</si>
  <si>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</si>
  <si>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</si>
  <si>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</si>
  <si>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</si>
  <si>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</si>
  <si>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</si>
  <si>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</si>
  <si>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</si>
  <si>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</si>
  <si>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</si>
  <si>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</si>
  <si>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</si>
  <si>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</si>
  <si>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</si>
  <si>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</si>
  <si>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</si>
  <si>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</si>
  <si>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</si>
  <si>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</si>
  <si>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</si>
  <si>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</si>
  <si>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</si>
  <si>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</si>
  <si>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</si>
  <si>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</si>
  <si>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</si>
  <si>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</si>
  <si>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</si>
  <si>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</si>
  <si>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</si>
  <si>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</si>
  <si>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</si>
  <si>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</si>
  <si>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</si>
  <si>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</si>
  <si>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</si>
  <si>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</si>
  <si>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</si>
  <si>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</si>
  <si>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</si>
  <si>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</si>
  <si>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</si>
  <si>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</si>
  <si>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</si>
  <si>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</si>
  <si>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</si>
  <si>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</si>
  <si>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</si>
  <si>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</si>
  <si>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</si>
  <si>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</si>
  <si>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</si>
  <si>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</si>
  <si>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</si>
  <si>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</si>
  <si>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</si>
  <si>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</si>
  <si>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</si>
  <si>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</si>
  <si>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</si>
  <si>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</si>
  <si>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</si>
  <si>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</si>
  <si>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</si>
  <si>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</si>
  <si>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</si>
  <si>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</si>
  <si>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</si>
  <si>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</si>
  <si>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</si>
  <si>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</si>
  <si>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</si>
  <si>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</si>
  <si>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</si>
  <si>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</si>
  <si>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</si>
  <si>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</si>
  <si>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</si>
  <si>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</si>
  <si>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</si>
  <si>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</si>
  <si>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</si>
  <si>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</si>
  <si>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</si>
  <si>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</si>
  <si>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</si>
  <si>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</si>
  <si>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</si>
  <si>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</si>
  <si>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</si>
  <si>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</si>
  <si>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</si>
  <si>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</si>
  <si>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</si>
  <si>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</si>
  <si>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</si>
  <si>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</si>
  <si>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</si>
  <si>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</si>
  <si>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</si>
  <si>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</si>
  <si>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</si>
  <si>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</si>
  <si>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</si>
  <si>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</si>
  <si>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</si>
  <si>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</si>
  <si>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</si>
  <si>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</si>
  <si>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</si>
  <si>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</si>
  <si>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</si>
  <si>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</si>
  <si>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</si>
  <si>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</si>
  <si>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</si>
  <si>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</si>
  <si>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</si>
  <si>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</si>
  <si>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</si>
  <si>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</si>
  <si>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</si>
  <si>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</si>
  <si>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</si>
  <si>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</si>
  <si>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</si>
  <si>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</si>
  <si>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</si>
  <si>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</si>
  <si>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</si>
  <si>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</si>
  <si>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</si>
  <si>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</si>
  <si>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</si>
  <si>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</si>
  <si>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</si>
  <si>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</si>
  <si>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</si>
  <si>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</si>
  <si>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</si>
  <si>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</si>
  <si>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</si>
  <si>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</si>
  <si>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</si>
  <si>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</si>
  <si>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</si>
  <si>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</si>
  <si>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</si>
  <si>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</si>
  <si>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</si>
  <si>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</si>
  <si>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</si>
  <si>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</si>
  <si>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</si>
  <si>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</si>
  <si>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</si>
  <si>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</si>
  <si>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</si>
  <si>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</si>
  <si>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</si>
  <si>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</si>
  <si>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</si>
  <si>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</si>
  <si>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</si>
  <si>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</si>
  <si>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</si>
  <si>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</si>
  <si>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</si>
  <si>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</si>
  <si>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</si>
  <si>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</si>
  <si>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</si>
  <si>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</si>
  <si>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</si>
  <si>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</si>
  <si>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</si>
  <si>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</si>
  <si>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</si>
  <si>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</si>
  <si>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</si>
  <si>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</si>
  <si>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</si>
  <si>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</si>
  <si>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</si>
  <si>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</si>
  <si>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</si>
  <si>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</si>
  <si>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</si>
  <si>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</si>
  <si>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</si>
  <si>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</si>
  <si>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</si>
  <si>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</si>
  <si>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</si>
  <si>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</si>
  <si>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</si>
  <si>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</si>
  <si>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</si>
  <si>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</si>
  <si>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</si>
  <si>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</si>
  <si>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</si>
  <si>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</si>
  <si>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</si>
  <si>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</si>
  <si>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</si>
  <si>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</si>
  <si>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</si>
  <si>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</si>
  <si>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</si>
  <si>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</si>
  <si>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</si>
  <si>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</si>
  <si>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</si>
  <si>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</si>
  <si>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</si>
  <si>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</si>
  <si>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</si>
  <si>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</si>
  <si>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</si>
  <si>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</si>
  <si>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</si>
  <si>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</si>
  <si>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</si>
  <si>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</si>
  <si>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</si>
  <si>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</si>
  <si>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</si>
  <si>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</si>
  <si>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</si>
  <si>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</si>
  <si>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</si>
  <si>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</si>
  <si>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</si>
  <si>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</si>
  <si>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</si>
  <si>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</si>
  <si>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</si>
  <si>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</si>
  <si>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</si>
  <si>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</si>
  <si>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</si>
  <si>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</si>
  <si>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</si>
  <si>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</si>
  <si>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</si>
  <si>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</si>
  <si>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</si>
  <si>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</si>
  <si>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</si>
  <si>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</si>
  <si>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</si>
  <si>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</si>
  <si>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</si>
  <si>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</si>
  <si>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</si>
  <si>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</si>
  <si>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</si>
  <si>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</si>
  <si>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</si>
  <si>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</si>
  <si>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</si>
  <si>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</si>
  <si>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</si>
  <si>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</si>
  <si>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</si>
  <si>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</si>
  <si>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</si>
  <si>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</si>
  <si>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</si>
  <si>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</si>
  <si>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</si>
  <si>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</si>
  <si>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</si>
  <si>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</si>
  <si>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</si>
  <si>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</si>
  <si>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</si>
  <si>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</si>
  <si>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</si>
  <si>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</si>
  <si>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</si>
  <si>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</si>
  <si>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</si>
  <si>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</si>
  <si>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</si>
  <si>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</si>
  <si>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</si>
  <si>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</si>
  <si>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</si>
  <si>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</si>
  <si>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</si>
  <si>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</si>
  <si>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</si>
  <si>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</si>
  <si>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</si>
  <si>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</si>
  <si>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</si>
  <si>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</si>
  <si>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</si>
  <si>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</si>
  <si>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</si>
  <si>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</si>
  <si>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</si>
  <si>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</si>
  <si>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</si>
  <si>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</si>
  <si>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</si>
  <si>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</si>
  <si>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</si>
  <si>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</si>
  <si>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</si>
  <si>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</si>
  <si>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</si>
  <si>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</si>
  <si>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</si>
  <si>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</si>
  <si>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</si>
  <si>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</si>
  <si>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</si>
  <si>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</si>
  <si>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</si>
  <si>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</si>
  <si>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</si>
  <si>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</si>
  <si>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</si>
  <si>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</si>
  <si>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</si>
  <si>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</si>
  <si>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</si>
  <si>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</si>
  <si>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</si>
  <si>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</si>
  <si>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</si>
  <si>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</si>
  <si>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</si>
  <si>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</si>
  <si>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</si>
  <si>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</si>
  <si>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</si>
  <si>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</si>
  <si>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</si>
  <si>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</si>
  <si>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</si>
  <si>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</si>
  <si>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</si>
  <si>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</si>
  <si>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</si>
  <si>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</si>
  <si>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</si>
  <si>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</si>
  <si>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</si>
  <si>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</si>
  <si>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</si>
  <si>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</si>
  <si>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</si>
  <si>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</si>
  <si>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</si>
  <si>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</si>
  <si>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</si>
  <si>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</si>
  <si>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</si>
  <si>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</si>
  <si>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</si>
  <si>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</si>
  <si>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</si>
  <si>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</si>
  <si>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</si>
  <si>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</si>
  <si>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</si>
  <si>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</si>
  <si>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</si>
  <si>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</si>
  <si>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</si>
  <si>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</si>
  <si>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</si>
  <si>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</si>
  <si>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</si>
  <si>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</si>
  <si>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</si>
  <si>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</si>
  <si>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</si>
  <si>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</si>
  <si>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</si>
  <si>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</si>
  <si>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</si>
  <si>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</si>
  <si>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</si>
  <si>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</si>
  <si>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</si>
  <si>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</si>
  <si>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</si>
  <si>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</si>
  <si>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</si>
  <si>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</si>
  <si>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</si>
  <si>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</si>
  <si>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</si>
  <si>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</si>
  <si>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</si>
  <si>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</si>
  <si>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</si>
  <si>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</si>
  <si>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</si>
  <si>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</si>
  <si>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</si>
  <si>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</si>
  <si>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</si>
  <si>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</si>
  <si>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</si>
  <si>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</si>
  <si>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</si>
  <si>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</si>
  <si>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</si>
  <si>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</si>
  <si>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</si>
  <si>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</si>
  <si>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</si>
  <si>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</si>
  <si>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</si>
  <si>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</si>
  <si>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</si>
  <si>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</si>
  <si>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</si>
  <si>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</si>
  <si>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</si>
  <si>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</si>
  <si>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</si>
  <si>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</si>
  <si>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</si>
  <si>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</si>
  <si>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</si>
  <si>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</si>
  <si>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</si>
  <si>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</si>
  <si>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</si>
  <si>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</si>
  <si>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</si>
  <si>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</si>
  <si>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</si>
  <si>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</si>
  <si>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</si>
  <si>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</si>
  <si>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</si>
  <si>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</si>
  <si>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</si>
  <si>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</si>
  <si>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</si>
  <si>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</si>
  <si>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</si>
  <si>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</si>
  <si>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</si>
  <si>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</si>
  <si>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</si>
  <si>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</si>
  <si>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</si>
  <si>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</si>
  <si>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</si>
  <si>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</si>
  <si>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</si>
  <si>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</si>
  <si>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</si>
  <si>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</si>
  <si>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</si>
  <si>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</si>
  <si>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</si>
  <si>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</si>
  <si>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</si>
  <si>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</si>
  <si>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</si>
  <si>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</si>
  <si>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</si>
  <si>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</si>
  <si>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</si>
  <si>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</si>
  <si>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</si>
  <si>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</si>
  <si>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</si>
  <si>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</si>
  <si>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</si>
  <si>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</si>
  <si>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</si>
  <si>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</si>
  <si>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</si>
  <si>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</si>
  <si>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</si>
  <si>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</si>
  <si>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</si>
  <si>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</si>
  <si>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</si>
  <si>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</si>
  <si>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</si>
  <si>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</si>
  <si>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</si>
  <si>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</si>
  <si>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</si>
  <si>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</si>
  <si>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</si>
  <si>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</si>
  <si>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</si>
  <si>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</si>
  <si>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</si>
  <si>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</si>
  <si>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</si>
  <si>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</si>
  <si>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</si>
  <si>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</si>
  <si>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</si>
  <si>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</si>
  <si>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</si>
  <si>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</si>
  <si>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</si>
  <si>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</si>
  <si>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</si>
  <si>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</si>
  <si>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</si>
  <si>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</si>
  <si>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</si>
  <si>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</si>
  <si>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</si>
  <si>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</si>
  <si>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</si>
  <si>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</si>
  <si>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</si>
  <si>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</si>
  <si>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</si>
  <si>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</si>
  <si>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</si>
  <si>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</si>
  <si>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</si>
  <si>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</si>
  <si>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</si>
  <si>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</si>
  <si>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</si>
  <si>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</si>
  <si>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</si>
  <si>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</si>
  <si>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</si>
  <si>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</si>
  <si>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</si>
  <si>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</si>
  <si>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</si>
  <si>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</si>
  <si>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</si>
  <si>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</si>
  <si>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</si>
  <si>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</si>
  <si>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</si>
  <si>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</si>
  <si>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</si>
  <si>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</si>
  <si>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</si>
  <si>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</si>
  <si>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</si>
  <si>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</si>
  <si>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</si>
  <si>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</si>
  <si>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</si>
  <si>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</si>
  <si>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</si>
  <si>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</si>
  <si>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</si>
  <si>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</si>
  <si>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</si>
  <si>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</si>
  <si>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</si>
  <si>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</si>
  <si>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</si>
  <si>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</si>
  <si>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</si>
  <si>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</si>
  <si>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</si>
  <si>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</si>
  <si>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</si>
  <si>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</si>
  <si>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</si>
  <si>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</si>
  <si>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</si>
  <si>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</si>
  <si>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</si>
  <si>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</si>
  <si>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</si>
  <si>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</si>
  <si>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</si>
  <si>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</si>
  <si>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</si>
  <si>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</si>
  <si>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</si>
  <si>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</si>
  <si>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</si>
  <si>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</si>
  <si>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</si>
  <si>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</si>
  <si>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</si>
  <si>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</si>
  <si>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</si>
  <si>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</si>
  <si>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</si>
  <si>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</si>
  <si>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</si>
  <si>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</si>
  <si>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</si>
  <si>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</si>
  <si>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</si>
  <si>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</si>
  <si>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</si>
  <si>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</si>
  <si>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</si>
  <si>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</si>
  <si>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</si>
  <si>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</si>
  <si>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</si>
  <si>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</si>
  <si>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</si>
  <si>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</si>
  <si>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</si>
  <si>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</si>
  <si>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</si>
  <si>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</si>
  <si>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</si>
  <si>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</si>
  <si>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</si>
  <si>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</si>
  <si>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</si>
  <si>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</si>
  <si>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</si>
  <si>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</si>
  <si>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</si>
  <si>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</si>
  <si>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</si>
  <si>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</si>
  <si>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</si>
  <si>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</si>
  <si>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</si>
  <si>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</si>
  <si>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</si>
  <si>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</si>
  <si>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</si>
  <si>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</si>
  <si>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</si>
  <si>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</si>
  <si>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</si>
  <si>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</si>
  <si>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</si>
  <si>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</si>
  <si>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</si>
  <si>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</si>
  <si>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</si>
  <si>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</si>
  <si>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</si>
  <si>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</si>
  <si>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</si>
  <si>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</si>
  <si>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</si>
  <si>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</si>
  <si>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</si>
  <si>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</si>
  <si>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</si>
  <si>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</si>
  <si>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</si>
  <si>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</si>
  <si>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</si>
  <si>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</si>
  <si>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</si>
  <si>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</si>
  <si>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</si>
  <si>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</si>
  <si>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</si>
  <si>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</si>
  <si>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</si>
  <si>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</si>
  <si>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</si>
  <si>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</si>
  <si>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</si>
  <si>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</si>
  <si>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</si>
  <si>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</si>
  <si>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</si>
  <si>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</si>
  <si>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</si>
  <si>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</si>
  <si>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</si>
  <si>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</si>
  <si>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</si>
  <si>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</si>
  <si>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</si>
  <si>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</si>
  <si>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</si>
  <si>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</si>
  <si>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</si>
  <si>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</si>
  <si>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</si>
  <si>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</si>
  <si>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</si>
  <si>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</si>
  <si>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</si>
  <si>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</si>
  <si>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</si>
  <si>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</si>
  <si>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</si>
  <si>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</si>
  <si>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</si>
  <si>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</si>
  <si>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</si>
  <si>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</si>
  <si>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</si>
  <si>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</si>
  <si>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</si>
  <si>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</si>
  <si>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</si>
  <si>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</si>
  <si>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</si>
  <si>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</si>
  <si>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</si>
  <si>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</si>
  <si>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</si>
  <si>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</si>
  <si>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</si>
  <si>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</si>
  <si>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</si>
  <si>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</si>
  <si>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</si>
  <si>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</si>
  <si>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</si>
  <si>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</si>
  <si>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</si>
  <si>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</si>
  <si>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</si>
  <si>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</si>
  <si>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</si>
  <si>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</si>
  <si>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</si>
  <si>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</si>
  <si>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</si>
  <si>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</si>
  <si>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</si>
  <si>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</si>
  <si>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</si>
  <si>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</si>
  <si>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</si>
  <si>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</si>
  <si>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</si>
  <si>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</si>
  <si>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</si>
  <si>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</si>
  <si>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</si>
  <si>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</si>
  <si>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</si>
  <si>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</si>
  <si>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</si>
  <si>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</si>
  <si>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</si>
  <si>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</si>
  <si>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</si>
  <si>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</si>
  <si>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</si>
  <si>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</si>
  <si>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</si>
  <si>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</si>
  <si>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</si>
  <si>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</si>
  <si>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</si>
  <si>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</si>
  <si>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</si>
  <si>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</si>
  <si>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</si>
  <si>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</si>
  <si>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</si>
  <si>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</si>
  <si>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</si>
  <si>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</si>
  <si>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</si>
  <si>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</si>
  <si>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</si>
  <si>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</si>
  <si>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</si>
  <si>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</si>
  <si>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</si>
  <si>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</si>
  <si>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</si>
  <si>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</si>
  <si>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</si>
  <si>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</si>
  <si>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</si>
  <si>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</si>
  <si>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</si>
  <si>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</si>
  <si>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</si>
  <si>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</si>
  <si>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</si>
  <si>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</si>
  <si>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</si>
  <si>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</si>
  <si>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</si>
  <si>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</si>
  <si>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</si>
  <si>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</si>
  <si>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</si>
  <si>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</si>
  <si>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</si>
  <si>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</si>
  <si>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</si>
  <si>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</si>
  <si>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</si>
  <si>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</si>
  <si>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</si>
  <si>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</si>
  <si>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</si>
  <si>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</si>
  <si>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</si>
  <si>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</si>
  <si>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</si>
  <si>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</si>
  <si>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</si>
  <si>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</si>
  <si>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</si>
  <si>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</si>
  <si>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</si>
  <si>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</si>
  <si>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</si>
  <si>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</si>
  <si>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</si>
  <si>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</si>
  <si>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</si>
  <si>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</si>
  <si>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</si>
  <si>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</si>
  <si>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</si>
  <si>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</si>
  <si>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</si>
  <si>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</si>
  <si>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</si>
  <si>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</si>
  <si>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</si>
  <si>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</si>
  <si>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</si>
  <si>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</si>
  <si>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</si>
  <si>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</si>
  <si>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</si>
  <si>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</si>
  <si>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</si>
  <si>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</si>
  <si>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</si>
  <si>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</si>
  <si>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</si>
  <si>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</si>
  <si>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</si>
  <si>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</si>
  <si>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</si>
  <si>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</si>
  <si>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</si>
  <si>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</si>
  <si>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</si>
  <si>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</si>
  <si>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</si>
  <si>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</si>
  <si>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</si>
  <si>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</si>
  <si>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</si>
  <si>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</si>
  <si>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</si>
  <si>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</si>
  <si>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</si>
  <si>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</si>
  <si>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</si>
  <si>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</si>
  <si>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</si>
  <si>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</si>
  <si>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</si>
  <si>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</si>
  <si>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</si>
  <si>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</si>
  <si>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</si>
  <si>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</si>
  <si>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</si>
  <si>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</si>
  <si>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</si>
  <si>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</si>
  <si>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</si>
  <si>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</si>
  <si>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</si>
  <si>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</si>
  <si>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</si>
  <si>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</si>
  <si>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</si>
  <si>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</si>
  <si>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</si>
  <si>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</si>
  <si>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</si>
  <si>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</si>
  <si>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</si>
  <si>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</si>
  <si>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</si>
  <si>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</si>
  <si>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</si>
  <si>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</si>
  <si>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</si>
  <si>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</si>
  <si>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</si>
  <si>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</si>
  <si>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</si>
  <si>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</si>
  <si>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</si>
  <si>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</si>
  <si>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</si>
  <si>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</si>
  <si>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</si>
  <si>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</si>
  <si>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</si>
  <si>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</si>
  <si>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</si>
  <si>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</si>
  <si>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</si>
  <si>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</si>
  <si>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</si>
  <si>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</si>
  <si>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</si>
  <si>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</si>
  <si>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</si>
  <si>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</si>
  <si>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</si>
  <si>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</si>
  <si>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</si>
  <si>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</si>
  <si>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</si>
  <si>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</si>
  <si>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</si>
  <si>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</si>
  <si>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</si>
  <si>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</si>
  <si>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</si>
  <si>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</si>
  <si>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</si>
  <si>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</si>
  <si>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</si>
  <si>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</si>
  <si>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</si>
  <si>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</si>
  <si>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</si>
  <si>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</si>
  <si>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</si>
  <si>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</si>
  <si>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</si>
  <si>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</si>
  <si>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</si>
  <si>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</si>
  <si>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</si>
  <si>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</si>
  <si>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</si>
  <si>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</si>
  <si>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</si>
  <si>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</si>
  <si>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</si>
  <si>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</si>
  <si>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</si>
  <si>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</si>
  <si>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</si>
  <si>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</si>
  <si>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</si>
  <si>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</si>
  <si>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</si>
  <si>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</si>
  <si>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</si>
  <si>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</si>
  <si>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</si>
  <si>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</si>
  <si>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</si>
  <si>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</si>
  <si>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</si>
  <si>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</si>
  <si>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</si>
  <si>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</si>
  <si>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</si>
  <si>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</si>
  <si>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</si>
  <si>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</si>
  <si>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</si>
  <si>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</si>
  <si>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</si>
  <si>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</si>
  <si>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</si>
  <si>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</si>
  <si>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</si>
  <si>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</si>
  <si>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</si>
  <si>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</si>
  <si>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</si>
  <si>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</si>
  <si>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</si>
  <si>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</si>
  <si>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</si>
  <si>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</si>
  <si>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</si>
  <si>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</si>
  <si>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</si>
  <si>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</si>
  <si>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</si>
  <si>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</si>
  <si>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</si>
  <si>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</si>
  <si>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</si>
  <si>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</si>
  <si>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</si>
  <si>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</si>
  <si>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</si>
  <si>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</si>
  <si>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</si>
  <si>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</si>
  <si>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</si>
  <si>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</si>
  <si>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</si>
  <si>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</si>
  <si>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</si>
  <si>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</si>
  <si>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</si>
  <si>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</si>
  <si>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</si>
  <si>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</si>
  <si>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</si>
  <si>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</si>
  <si>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</si>
  <si>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</si>
  <si>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</si>
  <si>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</si>
  <si>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</si>
  <si>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</si>
  <si>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</si>
  <si>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</si>
  <si>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</si>
  <si>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</si>
  <si>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</si>
  <si>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</si>
  <si>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</si>
  <si>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</si>
  <si>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</si>
  <si>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</si>
  <si>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</si>
  <si>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</si>
  <si>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</si>
  <si>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</si>
  <si>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</si>
  <si>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</si>
  <si>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</si>
  <si>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</si>
  <si>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</si>
  <si>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</si>
  <si>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</si>
  <si>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</si>
  <si>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</si>
  <si>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</si>
  <si>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</si>
  <si>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</si>
  <si>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</si>
  <si>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</si>
  <si>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</si>
  <si>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</si>
  <si>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</si>
  <si>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</si>
  <si>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</si>
  <si>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</si>
  <si>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</si>
  <si>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</si>
  <si>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</si>
  <si>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</si>
  <si>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</si>
  <si>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</si>
  <si>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</si>
  <si>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</si>
  <si>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</si>
  <si>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</si>
  <si>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</si>
  <si>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</si>
  <si>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</si>
  <si>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</si>
  <si>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</si>
  <si>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</si>
  <si>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</si>
  <si>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</si>
  <si>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</si>
  <si>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</si>
  <si>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</si>
  <si>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</si>
  <si>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</si>
  <si>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</si>
  <si>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</si>
  <si>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</si>
  <si>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</si>
  <si>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</si>
  <si>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</si>
  <si>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</si>
  <si>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</si>
  <si>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</si>
  <si>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</si>
  <si>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</si>
  <si>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</si>
  <si>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</si>
  <si>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</si>
  <si>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</si>
  <si>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</si>
  <si>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</si>
  <si>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</si>
  <si>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</si>
  <si>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</si>
  <si>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</si>
  <si>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</si>
  <si>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</si>
  <si>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</si>
  <si>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</si>
  <si>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</si>
  <si>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</si>
  <si>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</si>
  <si>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</si>
  <si>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</si>
  <si>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</si>
  <si>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</si>
  <si>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</si>
  <si>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</si>
  <si>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</si>
  <si>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</si>
  <si>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</si>
  <si>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</si>
  <si>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</si>
  <si>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</si>
  <si>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</si>
  <si>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</si>
  <si>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</si>
  <si>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</si>
  <si>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</si>
  <si>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</si>
  <si>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</si>
  <si>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</si>
  <si>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</si>
  <si>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</si>
  <si>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</si>
  <si>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</si>
  <si>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</si>
  <si>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</si>
  <si>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</si>
  <si>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</si>
  <si>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</si>
  <si>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</si>
  <si>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</si>
  <si>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</si>
  <si>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</si>
  <si>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</si>
  <si>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</si>
  <si>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</si>
  <si>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</si>
  <si>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</si>
  <si>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</si>
  <si>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</si>
  <si>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</si>
  <si>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</si>
  <si>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</si>
  <si>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</si>
  <si>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</si>
  <si>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</si>
  <si>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</si>
  <si>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</si>
  <si>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</si>
  <si>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</si>
  <si>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</si>
  <si>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</si>
  <si>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</si>
  <si>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</si>
  <si>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</si>
  <si>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</si>
  <si>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</si>
  <si>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</si>
  <si>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</si>
  <si>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</si>
  <si>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</si>
  <si>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</si>
  <si>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</si>
  <si>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</si>
  <si>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</si>
  <si>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</si>
  <si>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</si>
  <si>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</si>
  <si>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</si>
  <si>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</si>
  <si>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</si>
  <si>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</si>
  <si>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</si>
  <si>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</si>
  <si>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</si>
  <si>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</si>
  <si>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</si>
  <si>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</si>
  <si>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</si>
  <si>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</si>
  <si>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</si>
  <si>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</si>
  <si>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</si>
  <si>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</si>
  <si>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</si>
  <si>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</si>
  <si>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</si>
  <si>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</si>
  <si>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</si>
  <si>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</si>
  <si>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</si>
  <si>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</si>
  <si>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</si>
  <si>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</si>
  <si>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</si>
  <si>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</si>
  <si>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</si>
  <si>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</si>
  <si>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</si>
  <si>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</si>
  <si>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</si>
  <si>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</si>
  <si>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</si>
  <si>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</si>
  <si>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</si>
  <si>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</si>
  <si>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</si>
  <si>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</si>
  <si>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</si>
  <si>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</si>
  <si>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</si>
  <si>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</si>
  <si>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</si>
  <si>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</si>
  <si>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</si>
  <si>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</si>
  <si>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</si>
  <si>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</si>
  <si>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</si>
  <si>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</si>
  <si>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</si>
  <si>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</si>
  <si>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</si>
  <si>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</si>
  <si>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</si>
  <si>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</si>
  <si>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</si>
  <si>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</si>
  <si>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</si>
  <si>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</si>
  <si>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</si>
  <si>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</si>
  <si>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</si>
  <si>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</si>
  <si>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</si>
  <si>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</si>
  <si>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</si>
  <si>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</si>
  <si>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</si>
  <si>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</si>
  <si>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</si>
  <si>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</si>
  <si>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</si>
  <si>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</si>
  <si>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</si>
  <si>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</si>
  <si>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</si>
  <si>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</si>
  <si>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</si>
  <si>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</si>
  <si>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</si>
  <si>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</si>
  <si>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</si>
  <si>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</si>
  <si>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</si>
  <si>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</si>
  <si>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</si>
  <si>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</si>
  <si>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</si>
  <si>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</si>
  <si>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</si>
  <si>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</si>
  <si>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</si>
  <si>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</si>
  <si>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</si>
  <si>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</si>
  <si>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</si>
  <si>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</si>
  <si>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</si>
  <si>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</si>
  <si>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</si>
  <si>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</si>
  <si>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</si>
  <si>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</si>
  <si>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</si>
  <si>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</si>
  <si>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</si>
  <si>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</si>
  <si>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</si>
  <si>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</si>
  <si>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</si>
  <si>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</si>
  <si>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</si>
  <si>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</si>
  <si>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</si>
  <si>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</si>
  <si>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</si>
  <si>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</si>
  <si>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</si>
  <si>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</si>
  <si>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</si>
  <si>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</si>
  <si>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</si>
  <si>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</si>
  <si>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</si>
  <si>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</si>
  <si>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</si>
  <si>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</si>
  <si>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</si>
  <si>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</si>
  <si>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</si>
  <si>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</si>
  <si>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</si>
  <si>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</si>
  <si>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</si>
  <si>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</si>
  <si>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</si>
  <si>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</si>
  <si>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</si>
  <si>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</si>
  <si>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</si>
  <si>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</si>
  <si>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</si>
  <si>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</si>
  <si>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</si>
  <si>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</si>
  <si>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</si>
  <si>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</si>
  <si>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</si>
  <si>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</si>
  <si>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</si>
  <si>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</si>
  <si>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</si>
  <si>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</si>
  <si>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</si>
  <si>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</si>
  <si>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</si>
  <si>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</si>
  <si>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</si>
  <si>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</si>
  <si>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</si>
  <si>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</si>
  <si>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</si>
  <si>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</si>
  <si>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</si>
  <si>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</si>
  <si>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</si>
  <si>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</si>
  <si>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</si>
  <si>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</si>
  <si>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</si>
  <si>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</si>
  <si>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</si>
  <si>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</si>
  <si>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</si>
  <si>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</si>
  <si>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</si>
  <si>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</si>
  <si>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</si>
  <si>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</si>
  <si>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</si>
  <si>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</si>
  <si>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</si>
  <si>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</si>
  <si>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</si>
  <si>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</si>
  <si>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</si>
  <si>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</si>
  <si>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</si>
  <si>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</si>
  <si>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</si>
  <si>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</si>
  <si>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</si>
  <si>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</si>
  <si>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</si>
  <si>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</si>
  <si>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</si>
  <si>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</si>
  <si>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</si>
  <si>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</si>
  <si>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</si>
  <si>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</si>
  <si>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</si>
  <si>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</si>
  <si>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</si>
  <si>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</si>
  <si>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</si>
  <si>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</si>
  <si>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</si>
  <si>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</si>
  <si>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</si>
  <si>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</si>
  <si>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</si>
  <si>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</si>
  <si>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</si>
  <si>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</si>
  <si>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</si>
  <si>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</si>
  <si>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</si>
  <si>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</si>
  <si>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</si>
  <si>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</si>
  <si>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</si>
  <si>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</si>
  <si>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</si>
  <si>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</si>
  <si>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</si>
  <si>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</si>
  <si>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</si>
  <si>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</si>
  <si>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</si>
  <si>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</si>
  <si>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</si>
  <si>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</si>
  <si>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</si>
  <si>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</si>
  <si>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</si>
  <si>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</si>
  <si>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</si>
  <si>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</si>
  <si>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</si>
  <si>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</si>
  <si>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</si>
  <si>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</si>
  <si>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</si>
  <si>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</si>
  <si>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</si>
  <si>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</si>
  <si>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</si>
  <si>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</si>
  <si>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</si>
  <si>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</si>
  <si>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</si>
  <si>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</si>
  <si>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</si>
  <si>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</si>
  <si>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</si>
  <si>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</si>
  <si>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</si>
  <si>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</si>
  <si>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</si>
  <si>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</si>
  <si>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</si>
  <si>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</si>
  <si>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</si>
  <si>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</si>
  <si>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</si>
  <si>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</si>
  <si>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</si>
  <si>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</si>
  <si>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</si>
  <si>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</si>
  <si>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</si>
  <si>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</si>
  <si>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</si>
  <si>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</si>
  <si>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</si>
  <si>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</si>
  <si>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</si>
  <si>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</si>
  <si>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</si>
  <si>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</si>
  <si>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</si>
  <si>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</si>
  <si>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</si>
  <si>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</si>
  <si>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</si>
  <si>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</si>
  <si>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</si>
  <si>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</si>
  <si>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</si>
  <si>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</si>
  <si>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</si>
  <si>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</si>
  <si>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</si>
  <si>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</si>
  <si>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</si>
  <si>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</si>
  <si>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</si>
  <si>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</si>
  <si>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</si>
  <si>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</si>
  <si>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</si>
  <si>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</si>
  <si>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</si>
  <si>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</si>
  <si>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</si>
  <si>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</si>
  <si>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</si>
  <si>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</si>
  <si>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</si>
  <si>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</si>
  <si>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</si>
  <si>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</si>
  <si>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</si>
  <si>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</si>
  <si>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</si>
  <si>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</si>
  <si>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</si>
  <si>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</si>
  <si>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</si>
  <si>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</si>
  <si>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</si>
  <si>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</si>
  <si>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</si>
  <si>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</si>
  <si>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</si>
  <si>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</si>
  <si>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</si>
  <si>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</si>
  <si>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</si>
  <si>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</si>
  <si>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</si>
  <si>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</si>
  <si>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</si>
  <si>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</si>
  <si>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</si>
  <si>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</si>
  <si>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</si>
  <si>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</si>
  <si>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</si>
  <si>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</si>
  <si>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</si>
  <si>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</si>
  <si>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</si>
  <si>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</si>
  <si>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</si>
  <si>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</si>
  <si>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</si>
  <si>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</si>
  <si>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</si>
  <si>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</si>
  <si>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</si>
  <si>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</si>
  <si>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</si>
  <si>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</si>
  <si>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</si>
  <si>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</si>
  <si>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</si>
  <si>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</si>
  <si>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</si>
  <si>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</si>
  <si>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</si>
  <si>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</si>
  <si>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</si>
  <si>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</si>
  <si>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</si>
  <si>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</si>
  <si>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</si>
  <si>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</si>
  <si>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</si>
  <si>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</si>
  <si>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</si>
  <si>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</si>
  <si>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</si>
  <si>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</si>
  <si>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</si>
  <si>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</si>
  <si>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</si>
  <si>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</si>
  <si>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</si>
  <si>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</si>
  <si>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</si>
  <si>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</si>
  <si>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</si>
  <si>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</si>
  <si>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</si>
  <si>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</si>
  <si>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</si>
  <si>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</si>
  <si>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</si>
  <si>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</si>
  <si>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</si>
  <si>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</si>
  <si>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</si>
  <si>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</si>
  <si>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</si>
  <si>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</si>
  <si>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</si>
  <si>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</si>
  <si>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</si>
  <si>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</si>
  <si>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</si>
  <si>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</si>
  <si>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</si>
  <si>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</si>
  <si>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</si>
  <si>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</si>
  <si>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</si>
  <si>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</si>
  <si>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</si>
  <si>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</si>
  <si>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</si>
  <si>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</si>
  <si>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</si>
  <si>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</si>
  <si>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</si>
  <si>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</si>
  <si>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</si>
  <si>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</si>
  <si>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</si>
  <si>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</si>
  <si>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</si>
  <si>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</si>
  <si>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</si>
  <si>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</si>
  <si>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</si>
  <si>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</si>
  <si>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</si>
  <si>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</si>
  <si>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</si>
  <si>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</si>
  <si>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</si>
  <si>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</si>
  <si>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</si>
  <si>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</si>
  <si>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</si>
  <si>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</si>
  <si>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</si>
  <si>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</si>
  <si>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</si>
  <si>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</si>
  <si>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</si>
  <si>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</si>
  <si>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</si>
  <si>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</si>
  <si>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</si>
  <si>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</si>
  <si>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</si>
  <si>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</si>
  <si>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</si>
  <si>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</si>
  <si>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</si>
  <si>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</si>
  <si>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</si>
  <si>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</si>
  <si>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</si>
  <si>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</si>
  <si>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</si>
  <si>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</si>
  <si>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</si>
  <si>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</si>
  <si>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</si>
  <si>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</si>
  <si>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</si>
  <si>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</si>
  <si>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</si>
  <si>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</si>
  <si>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</si>
  <si>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</si>
  <si>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</si>
  <si>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</si>
  <si>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</si>
  <si>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</si>
  <si>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</si>
  <si>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</si>
  <si>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</si>
  <si>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</si>
  <si>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</si>
  <si>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</si>
  <si>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</si>
  <si>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</si>
  <si>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</si>
  <si>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</si>
  <si>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</si>
  <si>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</si>
  <si>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</si>
  <si>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</si>
  <si>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</si>
  <si>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</si>
  <si>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</si>
  <si>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</si>
  <si>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</si>
  <si>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</si>
  <si>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</si>
  <si>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</si>
  <si>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</si>
  <si>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</si>
  <si>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</si>
  <si>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</si>
  <si>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</si>
  <si>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</si>
  <si>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</si>
  <si>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</si>
  <si>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</si>
  <si>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</si>
  <si>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</si>
  <si>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</si>
  <si>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</si>
  <si>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</si>
  <si>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</si>
  <si>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</si>
  <si>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</si>
  <si>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</si>
  <si>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</si>
  <si>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</si>
  <si>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</si>
  <si>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</si>
  <si>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</si>
  <si>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</si>
  <si>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</si>
  <si>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</si>
  <si>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</si>
  <si>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</si>
  <si>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</si>
  <si>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</si>
  <si>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</si>
  <si>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</si>
  <si>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</si>
  <si>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</si>
  <si>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</si>
  <si>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</si>
  <si>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</si>
  <si>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</si>
  <si>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</si>
  <si>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</si>
  <si>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</si>
  <si>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</si>
  <si>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</si>
  <si>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</si>
  <si>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</si>
  <si>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</si>
  <si>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</si>
  <si>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</si>
  <si>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</si>
  <si>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</si>
  <si>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</si>
  <si>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</si>
  <si>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</si>
  <si>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</si>
  <si>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</si>
  <si>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</si>
  <si>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</si>
  <si>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</si>
  <si>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</si>
  <si>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</si>
  <si>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</si>
  <si>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</si>
  <si>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</si>
  <si>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</si>
  <si>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</si>
  <si>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</si>
  <si>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</si>
  <si>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</si>
  <si>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</si>
  <si>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</si>
  <si>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</si>
  <si>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</si>
  <si>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</si>
  <si>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</si>
  <si>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</si>
  <si>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</si>
  <si>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</si>
  <si>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</si>
  <si>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</si>
  <si>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</si>
  <si>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</si>
  <si>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</si>
  <si>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</si>
  <si>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</si>
  <si>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</si>
  <si>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</si>
  <si>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</si>
  <si>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</si>
  <si>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</si>
  <si>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</si>
  <si>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</si>
  <si>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</si>
  <si>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</si>
  <si>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</si>
  <si>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</si>
  <si>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</si>
  <si>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</si>
  <si>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</si>
  <si>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</si>
  <si>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</si>
  <si>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</si>
  <si>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</si>
  <si>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</si>
  <si>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</si>
  <si>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</si>
  <si>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</si>
  <si>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</si>
  <si>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</si>
  <si>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</si>
  <si>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</si>
  <si>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</si>
  <si>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</si>
  <si>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</si>
  <si>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</si>
  <si>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</si>
  <si>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</si>
  <si>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</si>
  <si>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</si>
  <si>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</si>
  <si>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</si>
  <si>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</si>
  <si>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</si>
  <si>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</si>
  <si>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</si>
  <si>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</si>
  <si>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</si>
  <si>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</si>
  <si>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</si>
  <si>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</si>
  <si>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</si>
  <si>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</si>
  <si>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</si>
  <si>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</si>
  <si>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</si>
  <si>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</si>
  <si>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</si>
  <si>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</si>
  <si>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</si>
  <si>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</si>
  <si>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</si>
  <si>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</si>
  <si>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</si>
  <si>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</si>
  <si>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</si>
  <si>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</si>
  <si>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</si>
  <si>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</si>
  <si>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</si>
  <si>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</si>
  <si>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</si>
  <si>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</si>
  <si>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</si>
  <si>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</si>
  <si>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</si>
  <si>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</si>
  <si>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</si>
  <si>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</si>
  <si>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</si>
  <si>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</si>
  <si>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</si>
  <si>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</si>
  <si>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</si>
  <si>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</si>
  <si>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</si>
  <si>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</si>
  <si>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</si>
  <si>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</si>
  <si>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</si>
  <si>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</si>
  <si>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</si>
  <si>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</si>
  <si>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</si>
  <si>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</si>
  <si>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</si>
  <si>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</si>
  <si>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</si>
  <si>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</si>
  <si>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</si>
  <si>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</si>
  <si>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</si>
  <si>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</si>
  <si>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</si>
  <si>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</si>
  <si>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</si>
  <si>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</si>
  <si>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</si>
  <si>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</si>
  <si>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</si>
  <si>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</si>
  <si>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</si>
  <si>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</si>
  <si>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</si>
  <si>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</si>
  <si>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</si>
  <si>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</si>
  <si>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</si>
  <si>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</si>
  <si>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</si>
  <si>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</si>
  <si>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</si>
  <si>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</si>
  <si>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</si>
  <si>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</si>
  <si>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</si>
  <si>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</si>
  <si>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</si>
  <si>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</si>
  <si>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</si>
  <si>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</si>
  <si>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</si>
  <si>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</si>
  <si>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</si>
  <si>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</si>
  <si>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</si>
  <si>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</si>
  <si>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</si>
  <si>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</si>
  <si>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</si>
  <si>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</si>
  <si>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</si>
  <si>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</si>
  <si>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</si>
  <si>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</si>
  <si>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</si>
  <si>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</si>
  <si>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</si>
  <si>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</si>
  <si>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</si>
  <si>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</si>
  <si>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</si>
  <si>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</si>
  <si>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</si>
  <si>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</si>
  <si>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</si>
  <si>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</si>
  <si>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</si>
  <si>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</si>
  <si>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</si>
  <si>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</si>
  <si>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</si>
  <si>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</si>
  <si>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</si>
  <si>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</si>
  <si>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</si>
  <si>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</si>
  <si>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</si>
  <si>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</si>
  <si>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</si>
  <si>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</si>
  <si>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</si>
  <si>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</si>
  <si>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</si>
  <si>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</si>
  <si>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</si>
  <si>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</si>
  <si>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</si>
  <si>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</si>
  <si>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</si>
  <si>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</si>
  <si>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</si>
  <si>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</si>
  <si>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</si>
  <si>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</si>
  <si>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</si>
  <si>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</si>
  <si>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</si>
  <si>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</si>
  <si>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</si>
  <si>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</si>
  <si>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</si>
  <si>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</si>
  <si>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</si>
  <si>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</si>
  <si>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</si>
  <si>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</si>
  <si>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</si>
  <si>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</si>
  <si>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</si>
  <si>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</si>
  <si>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</si>
  <si>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</si>
  <si>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</si>
  <si>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</si>
  <si>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</si>
  <si>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</si>
  <si>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</si>
  <si>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</si>
  <si>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</si>
  <si>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</si>
  <si>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</si>
  <si>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</si>
  <si>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</si>
  <si>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</si>
  <si>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</si>
  <si>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</si>
  <si>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</si>
  <si>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</si>
  <si>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</si>
  <si>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</si>
  <si>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</si>
  <si>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</si>
  <si>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</si>
  <si>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</si>
  <si>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</si>
  <si>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</si>
  <si>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</si>
  <si>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</si>
  <si>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</si>
  <si>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</si>
  <si>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</si>
  <si>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</si>
  <si>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</si>
  <si>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</si>
  <si>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</si>
  <si>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</si>
  <si>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</si>
  <si>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</si>
  <si>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</si>
  <si>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</si>
  <si>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</si>
  <si>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</si>
  <si>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</si>
  <si>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</si>
  <si>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</si>
  <si>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</si>
  <si>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</si>
  <si>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</si>
  <si>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</si>
  <si>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</si>
  <si>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</si>
  <si>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</si>
  <si>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</si>
  <si>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</si>
  <si>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</si>
  <si>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</si>
  <si>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</si>
  <si>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</si>
  <si>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</si>
  <si>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</si>
  <si>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</si>
  <si>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</si>
  <si>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</si>
  <si>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</si>
  <si>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</si>
  <si>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</si>
  <si>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</si>
  <si>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</si>
  <si>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</si>
  <si>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</si>
  <si>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</si>
  <si>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</si>
  <si>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</si>
  <si>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</si>
  <si>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</si>
  <si>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</si>
  <si>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</si>
  <si>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</si>
  <si>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</si>
  <si>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</si>
  <si>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</si>
  <si>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</si>
  <si>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</si>
  <si>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</si>
  <si>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</si>
  <si>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</si>
  <si>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</si>
  <si>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</si>
  <si>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</si>
  <si>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</si>
  <si>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</si>
  <si>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</si>
  <si>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</si>
  <si>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</si>
  <si>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</si>
  <si>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</si>
  <si>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</si>
  <si>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</si>
  <si>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</si>
  <si>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</si>
  <si>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</si>
  <si>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</si>
  <si>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</si>
  <si>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</si>
  <si>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</si>
  <si>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</si>
  <si>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</si>
  <si>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</si>
  <si>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</si>
  <si>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</si>
  <si>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</si>
  <si>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</si>
  <si>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</si>
  <si>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</si>
  <si>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</si>
  <si>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</si>
  <si>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</si>
  <si>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</si>
  <si>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</si>
  <si>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</si>
  <si>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</si>
  <si>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</si>
  <si>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</si>
  <si>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</si>
  <si>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</si>
  <si>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</si>
  <si>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</si>
  <si>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</si>
  <si>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</si>
  <si>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</si>
  <si>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</si>
  <si>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</si>
  <si>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</si>
  <si>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</si>
  <si>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</si>
  <si>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</si>
  <si>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</si>
  <si>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</si>
  <si>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</si>
  <si>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</si>
  <si>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</si>
  <si>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</si>
  <si>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</si>
  <si>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</si>
  <si>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</si>
  <si>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</si>
  <si>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</si>
  <si>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</si>
  <si>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</si>
  <si>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</si>
  <si>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</si>
  <si>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</si>
  <si>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</si>
  <si>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</si>
  <si>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</si>
  <si>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</si>
  <si>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</si>
  <si>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</si>
  <si>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</si>
  <si>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</si>
  <si>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</si>
  <si>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</si>
  <si>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</si>
  <si>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</si>
  <si>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</si>
  <si>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</si>
  <si>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</si>
  <si>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</si>
  <si>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</si>
  <si>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</si>
  <si>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</si>
  <si>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</si>
  <si>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</si>
  <si>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</si>
  <si>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</si>
  <si>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</si>
  <si>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</si>
  <si>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</si>
  <si>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</si>
  <si>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</si>
  <si>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</si>
  <si>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</si>
  <si>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</si>
  <si>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</si>
  <si>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</si>
  <si>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</si>
  <si>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</si>
  <si>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</si>
  <si>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</si>
  <si>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</si>
  <si>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</si>
  <si>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</si>
  <si>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</si>
  <si>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</si>
  <si>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</si>
  <si>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</si>
  <si>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</si>
  <si>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</si>
  <si>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</si>
  <si>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</si>
  <si>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</si>
  <si>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</si>
  <si>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</si>
  <si>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</si>
  <si>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</si>
  <si>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</si>
  <si>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</si>
  <si>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</si>
  <si>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</si>
  <si>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</si>
  <si>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</si>
  <si>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</si>
  <si>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</si>
  <si>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</si>
  <si>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</si>
  <si>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</si>
  <si>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</si>
  <si>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</si>
  <si>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</si>
  <si>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</si>
  <si>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</si>
  <si>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</si>
  <si>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</si>
  <si>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</si>
  <si>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</si>
  <si>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</si>
  <si>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</si>
  <si>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</si>
  <si>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</si>
  <si>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</si>
  <si>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</si>
  <si>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</si>
  <si>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</si>
  <si>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</si>
  <si>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</si>
  <si>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</si>
  <si>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</si>
  <si>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</si>
  <si>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</si>
  <si>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</si>
  <si>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</si>
  <si>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</si>
  <si>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</si>
  <si>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</si>
  <si>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</si>
  <si>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</si>
  <si>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</si>
  <si>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</si>
  <si>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</si>
  <si>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</si>
  <si>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</si>
  <si>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</si>
  <si>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</si>
  <si>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</si>
  <si>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</si>
  <si>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</si>
  <si>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</si>
  <si>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</si>
  <si>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</si>
  <si>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</si>
  <si>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</si>
  <si>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</si>
  <si>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</si>
  <si>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</si>
  <si>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</si>
  <si>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</si>
  <si>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</si>
  <si>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</si>
  <si>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</si>
  <si>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</si>
  <si>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</si>
  <si>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</si>
  <si>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</si>
  <si>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</si>
  <si>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</si>
  <si>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</si>
  <si>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</si>
  <si>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</si>
  <si>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</si>
  <si>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</si>
  <si>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</si>
  <si>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</si>
  <si>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</si>
  <si>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</si>
  <si>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</si>
  <si>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</si>
  <si>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</si>
  <si>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</si>
  <si>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</si>
  <si>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</si>
  <si>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</si>
  <si>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</si>
  <si>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</si>
  <si>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</si>
  <si>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</si>
  <si>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</si>
  <si>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</si>
  <si>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</si>
  <si>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</si>
  <si>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</si>
  <si>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</si>
  <si>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</si>
  <si>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</si>
  <si>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</si>
  <si>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</si>
  <si>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</si>
  <si>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</si>
  <si>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</si>
  <si>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</si>
  <si>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</si>
  <si>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</si>
  <si>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</si>
  <si>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</si>
  <si>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</si>
  <si>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</si>
  <si>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</si>
  <si>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</si>
  <si>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</si>
  <si>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</si>
  <si>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</si>
  <si>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</si>
  <si>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</si>
  <si>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</si>
  <si>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</si>
  <si>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</si>
  <si>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</si>
  <si>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</si>
  <si>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</si>
  <si>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</si>
  <si>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</si>
  <si>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</si>
  <si>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</si>
  <si>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</si>
  <si>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</si>
  <si>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</si>
  <si>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</si>
  <si>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</si>
  <si>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</si>
  <si>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</si>
  <si>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</si>
  <si>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</si>
  <si>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</si>
  <si>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</si>
  <si>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</si>
  <si>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</si>
  <si>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</si>
  <si>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</si>
  <si>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</si>
  <si>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</si>
  <si>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</si>
  <si>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</si>
  <si>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</si>
  <si>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</si>
  <si>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</si>
  <si>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</si>
  <si>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</si>
  <si>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</si>
  <si>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</si>
  <si>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</si>
  <si>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</si>
  <si>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</si>
  <si>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</si>
  <si>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</si>
  <si>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</si>
  <si>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</si>
  <si>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</si>
  <si>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</si>
  <si>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</si>
  <si>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</si>
  <si>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</si>
  <si>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</si>
  <si>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</si>
  <si>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</si>
  <si>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</si>
  <si>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</si>
  <si>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</si>
  <si>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</si>
  <si>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</si>
  <si>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</si>
  <si>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</si>
  <si>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</si>
  <si>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</si>
  <si>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</si>
  <si>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</si>
  <si>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</si>
  <si>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</si>
  <si>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</si>
  <si>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</si>
  <si>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</si>
  <si>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</si>
  <si>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</si>
  <si>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</si>
  <si>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</si>
  <si>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</si>
  <si>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</si>
  <si>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</si>
  <si>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</si>
  <si>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</si>
  <si>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</si>
  <si>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</si>
  <si>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</si>
  <si>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</si>
  <si>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</si>
  <si>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</si>
  <si>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</si>
  <si>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</si>
  <si>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</si>
  <si>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</si>
  <si>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</si>
  <si>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</si>
  <si>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</si>
  <si>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</si>
  <si>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</si>
  <si>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</si>
  <si>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</si>
  <si>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</si>
  <si>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</si>
  <si>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</si>
  <si>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</si>
  <si>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</si>
  <si>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</si>
  <si>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</si>
  <si>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</si>
  <si>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</si>
  <si>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</si>
  <si>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</si>
  <si>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</si>
  <si>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</si>
  <si>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</si>
  <si>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</si>
  <si>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</si>
  <si>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</si>
  <si>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</si>
  <si>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</si>
  <si>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</si>
  <si>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</si>
  <si>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</si>
  <si>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</si>
  <si>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</si>
  <si>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</si>
  <si>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</si>
  <si>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</si>
  <si>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</si>
  <si>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</si>
  <si>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</si>
  <si>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</si>
  <si>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</si>
  <si>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</si>
  <si>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</si>
  <si>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</si>
  <si>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</si>
  <si>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</si>
  <si>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</si>
  <si>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</si>
  <si>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</si>
  <si>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</si>
  <si>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</si>
  <si>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</si>
  <si>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</si>
  <si>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</si>
  <si>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</si>
  <si>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</si>
  <si>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</si>
  <si>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</si>
  <si>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</si>
  <si>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</si>
  <si>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</si>
  <si>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</si>
  <si>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</si>
  <si>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</si>
  <si>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</si>
  <si>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</si>
  <si>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</si>
  <si>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</si>
  <si>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</si>
  <si>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</si>
  <si>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</si>
  <si>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</si>
  <si>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</si>
  <si>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</si>
  <si>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</si>
  <si>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</si>
  <si>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</si>
  <si>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</si>
  <si>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</si>
  <si>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</si>
  <si>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</si>
  <si>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</si>
  <si>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</si>
  <si>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</si>
  <si>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</si>
  <si>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</si>
  <si>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</si>
  <si>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</si>
  <si>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</si>
  <si>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</si>
  <si>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</si>
  <si>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</si>
  <si>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</si>
  <si>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</si>
  <si>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</si>
  <si>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</si>
  <si>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</si>
  <si>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</si>
  <si>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</si>
  <si>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</si>
  <si>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</si>
  <si>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</si>
  <si>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</si>
  <si>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</si>
  <si>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</si>
  <si>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</si>
  <si>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</si>
  <si>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</si>
  <si>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</si>
  <si>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</si>
  <si>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</si>
  <si>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</si>
  <si>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</si>
  <si>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</si>
  <si>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</si>
  <si>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</si>
  <si>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</si>
  <si>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</si>
  <si>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</si>
  <si>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</si>
  <si>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</si>
  <si>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</si>
  <si>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</si>
  <si>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</si>
  <si>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</si>
  <si>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</si>
  <si>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</si>
  <si>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</si>
  <si>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</si>
  <si>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</si>
  <si>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</si>
  <si>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</si>
  <si>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</si>
  <si>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</si>
  <si>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</si>
  <si>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</si>
  <si>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</si>
  <si>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</si>
  <si>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</si>
  <si>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</si>
  <si>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</si>
  <si>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</si>
  <si>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</si>
  <si>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</si>
  <si>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</si>
  <si>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</si>
  <si>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</si>
  <si>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</si>
  <si>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</si>
  <si>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</si>
  <si>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</si>
  <si>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</si>
  <si>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</si>
  <si>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</si>
  <si>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</si>
  <si>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</si>
  <si>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</si>
  <si>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</si>
  <si>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</si>
  <si>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</si>
  <si>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</si>
  <si>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</si>
  <si>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</si>
  <si>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</si>
  <si>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</si>
  <si>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</si>
  <si>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</si>
  <si>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</si>
  <si>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</si>
  <si>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</si>
  <si>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</si>
  <si>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</si>
  <si>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</si>
  <si>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</si>
  <si>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</si>
  <si>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</si>
  <si>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</si>
  <si>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</si>
  <si>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</si>
  <si>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</si>
  <si>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</si>
  <si>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</si>
  <si>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</si>
  <si>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</si>
  <si>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</si>
  <si>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</si>
  <si>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</si>
  <si>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</si>
  <si>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</si>
  <si>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</si>
  <si>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</si>
  <si>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</si>
  <si>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</si>
  <si>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</si>
  <si>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</si>
  <si>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</si>
  <si>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</si>
  <si>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</si>
  <si>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</si>
  <si>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</si>
  <si>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</si>
  <si>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</si>
  <si>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</si>
  <si>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</si>
  <si>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</si>
  <si>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</si>
  <si>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</si>
  <si>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</si>
  <si>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</si>
  <si>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</si>
  <si>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</si>
  <si>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</si>
  <si>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</si>
  <si>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</si>
  <si>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</si>
  <si>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</si>
  <si>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</si>
  <si>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</si>
  <si>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</si>
  <si>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</si>
  <si>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</si>
  <si>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</si>
  <si>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</si>
  <si>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</si>
  <si>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</si>
  <si>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</si>
  <si>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</si>
  <si>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</si>
  <si>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</si>
  <si>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</si>
  <si>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</si>
  <si>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</si>
  <si>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</si>
  <si>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</si>
  <si>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</si>
  <si>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</si>
  <si>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</si>
  <si>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</si>
  <si>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</si>
  <si>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</si>
  <si>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</si>
  <si>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</si>
  <si>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</si>
  <si>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</si>
  <si>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</si>
  <si>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</si>
  <si>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</si>
  <si>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</si>
  <si>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</si>
  <si>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</si>
  <si>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</si>
  <si>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</si>
  <si>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</si>
  <si>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</si>
  <si>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</si>
  <si>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</si>
  <si>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</si>
  <si>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</si>
  <si>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</si>
  <si>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</si>
  <si>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</si>
  <si>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</si>
  <si>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</si>
  <si>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</si>
  <si>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</si>
  <si>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</si>
  <si>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</si>
  <si>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</si>
  <si>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</si>
  <si>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</si>
  <si>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</si>
  <si>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</si>
  <si>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</si>
  <si>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</si>
  <si>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</si>
  <si>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</si>
  <si>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</si>
  <si>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</si>
  <si>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</si>
  <si>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</si>
  <si>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</si>
  <si>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</si>
  <si>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</si>
  <si>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</si>
  <si>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</si>
  <si>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</si>
  <si>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</si>
  <si>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</si>
  <si>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</si>
  <si>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</si>
  <si>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</si>
  <si>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</si>
  <si>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</si>
  <si>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</si>
  <si>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</si>
  <si>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</si>
  <si>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</si>
  <si>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</si>
  <si>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</si>
  <si>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</si>
  <si>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</si>
  <si>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</si>
  <si>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</si>
  <si>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</si>
  <si>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</si>
  <si>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</si>
  <si>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</si>
  <si>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</si>
  <si>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</si>
  <si>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</si>
  <si>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</si>
  <si>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</si>
  <si>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</si>
  <si>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</si>
  <si>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</si>
  <si>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</si>
  <si>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</si>
  <si>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</si>
  <si>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</si>
  <si>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</si>
  <si>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</si>
  <si>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</si>
  <si>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</si>
  <si>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</si>
  <si>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</si>
  <si>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</si>
  <si>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</si>
  <si>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</si>
  <si>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</si>
  <si>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</si>
  <si>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</si>
  <si>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</si>
  <si>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</si>
  <si>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</si>
  <si>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</si>
  <si>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</si>
  <si>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</si>
  <si>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</si>
  <si>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</si>
  <si>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</si>
  <si>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</si>
  <si>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</si>
  <si>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</si>
  <si>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</si>
  <si>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</si>
  <si>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</si>
  <si>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</si>
  <si>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</si>
  <si>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</si>
  <si>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</si>
  <si>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</si>
  <si>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</si>
  <si>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</si>
  <si>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</si>
  <si>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</si>
  <si>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</si>
  <si>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</si>
  <si>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</si>
  <si>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</si>
  <si>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</si>
  <si>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</si>
  <si>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</si>
  <si>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</si>
  <si>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</si>
  <si>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</si>
  <si>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</si>
  <si>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</si>
  <si>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</si>
  <si>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</si>
  <si>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</si>
  <si>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</si>
  <si>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</si>
  <si>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</si>
  <si>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</si>
  <si>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</si>
  <si>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</si>
  <si>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</si>
  <si>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</si>
  <si>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</si>
  <si>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</si>
  <si>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</si>
  <si>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</si>
  <si>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</si>
  <si>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</si>
  <si>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</si>
  <si>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</si>
  <si>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</si>
  <si>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</si>
  <si>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</si>
  <si>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</si>
  <si>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</si>
  <si>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</si>
  <si>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</si>
  <si>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</si>
  <si>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</si>
  <si>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</si>
  <si>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</si>
  <si>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</si>
  <si>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</si>
  <si>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</si>
  <si>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</si>
  <si>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</si>
  <si>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</si>
  <si>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</si>
  <si>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</si>
  <si>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</si>
  <si>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</si>
  <si>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</si>
  <si>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</si>
  <si>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</si>
  <si>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</si>
  <si>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</si>
  <si>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</si>
  <si>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</si>
  <si>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</si>
  <si>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</si>
  <si>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</si>
  <si>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</si>
  <si>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</si>
  <si>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</si>
  <si>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</si>
  <si>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</si>
  <si>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</si>
  <si>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</si>
  <si>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</si>
  <si>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</si>
  <si>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</si>
  <si>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</si>
  <si>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</si>
  <si>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</si>
  <si>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</si>
  <si>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</si>
  <si>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</si>
  <si>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</si>
  <si>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</si>
  <si>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</si>
  <si>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</si>
  <si>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</si>
  <si>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</si>
  <si>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</si>
  <si>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</si>
  <si>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</si>
  <si>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</si>
  <si>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</si>
  <si>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</si>
  <si>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</si>
  <si>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</si>
  <si>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</si>
  <si>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</si>
  <si>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</si>
  <si>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</si>
  <si>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</si>
  <si>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</si>
  <si>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</si>
  <si>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</si>
  <si>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</si>
  <si>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</si>
  <si>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</si>
  <si>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</si>
  <si>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</si>
  <si>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</si>
  <si>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</si>
  <si>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</si>
  <si>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</si>
  <si>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</si>
  <si>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</si>
  <si>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</si>
  <si>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</si>
  <si>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</si>
  <si>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</si>
  <si>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</si>
  <si>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</si>
  <si>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</si>
  <si>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</si>
  <si>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</si>
  <si>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</si>
  <si>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</si>
  <si>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</si>
  <si>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</si>
  <si>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</si>
  <si>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</si>
  <si>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</si>
  <si>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</si>
  <si>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</si>
  <si>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</si>
  <si>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</si>
  <si>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</si>
  <si>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</si>
  <si>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</si>
  <si>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</si>
  <si>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</si>
  <si>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</si>
  <si>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</si>
  <si>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</si>
  <si>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</si>
  <si>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</si>
  <si>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</si>
  <si>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</si>
  <si>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</si>
  <si>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</si>
  <si>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</si>
  <si>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</si>
  <si>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</si>
  <si>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</si>
  <si>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</si>
  <si>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</si>
  <si>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</si>
  <si>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</si>
  <si>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</si>
  <si>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</si>
  <si>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</si>
  <si>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</si>
  <si>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</si>
  <si>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</si>
  <si>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</si>
  <si>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</si>
  <si>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</si>
  <si>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</si>
  <si>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</si>
  <si>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</si>
  <si>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</si>
  <si>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</si>
  <si>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</si>
  <si>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</si>
  <si>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</si>
  <si>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</si>
  <si>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</si>
  <si>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</si>
  <si>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</si>
  <si>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</si>
  <si>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</si>
  <si>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</si>
  <si>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</si>
  <si>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</si>
  <si>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</si>
  <si>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</si>
  <si>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</si>
  <si>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</si>
  <si>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</si>
  <si>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</si>
  <si>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</si>
  <si>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</si>
  <si>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</si>
  <si>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</si>
  <si>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</si>
  <si>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</si>
  <si>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</si>
  <si>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</si>
  <si>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</si>
  <si>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</si>
  <si>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</si>
  <si>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</si>
  <si>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</si>
  <si>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</si>
  <si>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</si>
  <si>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</si>
  <si>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</si>
  <si>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</si>
  <si>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</si>
  <si>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</si>
  <si>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</si>
  <si>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</si>
  <si>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</si>
  <si>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</si>
  <si>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</si>
  <si>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</si>
  <si>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</si>
  <si>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</si>
  <si>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</si>
  <si>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</si>
  <si>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</si>
  <si>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</si>
  <si>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</si>
  <si>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</si>
  <si>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</si>
  <si>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</si>
  <si>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</si>
  <si>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</si>
  <si>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</si>
  <si>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</si>
  <si>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</si>
  <si>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</si>
  <si>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</si>
  <si>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</si>
  <si>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</si>
  <si>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</si>
  <si>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</si>
  <si>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</si>
  <si>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</si>
  <si>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</si>
  <si>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</si>
  <si>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</si>
  <si>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</si>
  <si>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</si>
  <si>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</si>
  <si>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</si>
  <si>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</si>
  <si>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</si>
  <si>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</si>
  <si>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</si>
  <si>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</si>
  <si>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</si>
  <si>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</si>
  <si>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</si>
  <si>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</si>
  <si>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</si>
  <si>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</si>
  <si>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</si>
  <si>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</si>
  <si>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</si>
  <si>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</si>
  <si>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</si>
  <si>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</si>
  <si>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</si>
  <si>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</si>
  <si>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</si>
  <si>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</si>
  <si>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</si>
  <si>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</si>
  <si>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</si>
  <si>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</si>
  <si>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</si>
  <si>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</si>
  <si>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</si>
  <si>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</si>
  <si>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</si>
  <si>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</si>
  <si>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</si>
  <si>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</si>
  <si>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</si>
  <si>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</si>
  <si>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</si>
  <si>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</si>
  <si>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</si>
  <si>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</si>
  <si>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</si>
  <si>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</si>
  <si>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</si>
  <si>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</si>
  <si>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</si>
  <si>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</si>
  <si>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</si>
  <si>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</si>
  <si>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</si>
  <si>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</si>
  <si>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</si>
  <si>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</si>
  <si>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</si>
  <si>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</si>
  <si>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</si>
  <si>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</si>
  <si>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</si>
  <si>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</si>
  <si>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</si>
  <si>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</si>
  <si>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</si>
  <si>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</si>
  <si>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</si>
  <si>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</si>
  <si>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</si>
  <si>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</si>
  <si>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</si>
  <si>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</si>
  <si>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</si>
  <si>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</si>
  <si>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</si>
  <si>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</si>
  <si>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</si>
  <si>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</si>
  <si>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</si>
  <si>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</si>
  <si>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</si>
  <si>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</si>
  <si>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</si>
  <si>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</si>
  <si>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</si>
  <si>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</si>
  <si>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</si>
  <si>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</si>
  <si>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</si>
  <si>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</si>
  <si>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</si>
  <si>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</si>
  <si>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</si>
  <si>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</si>
  <si>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</si>
  <si>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</si>
  <si>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</si>
  <si>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</si>
  <si>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</si>
  <si>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</si>
  <si>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</si>
  <si>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</si>
  <si>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</si>
  <si>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</si>
  <si>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</si>
  <si>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</si>
  <si>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</si>
  <si>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</si>
  <si>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</si>
  <si>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</si>
  <si>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</si>
  <si>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</si>
  <si>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</si>
  <si>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</si>
  <si>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</si>
  <si>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</si>
  <si>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</si>
  <si>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</si>
  <si>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</si>
  <si>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</si>
  <si>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</si>
  <si>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</si>
  <si>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</si>
  <si>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</si>
  <si>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</si>
  <si>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</si>
  <si>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</si>
  <si>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</si>
  <si>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</si>
  <si>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</si>
  <si>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</si>
  <si>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</si>
  <si>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</si>
  <si>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</si>
  <si>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</si>
  <si>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</si>
  <si>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</si>
  <si>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</si>
  <si>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</si>
  <si>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</si>
  <si>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</si>
  <si>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</si>
  <si>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</si>
  <si>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</si>
  <si>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</si>
  <si>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</si>
  <si>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</si>
  <si>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</si>
  <si>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</si>
  <si>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</si>
  <si>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</si>
  <si>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</si>
  <si>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</si>
  <si>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</si>
  <si>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</si>
  <si>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</si>
  <si>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</si>
  <si>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</si>
  <si>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</si>
  <si>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</si>
  <si>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</si>
  <si>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</si>
  <si>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</si>
  <si>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</si>
  <si>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</si>
  <si>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</si>
  <si>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</si>
  <si>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</si>
  <si>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</si>
  <si>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</si>
  <si>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</si>
  <si>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</si>
  <si>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</si>
  <si>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</si>
  <si>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</si>
  <si>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</si>
  <si>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</si>
  <si>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</si>
  <si>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</si>
  <si>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</si>
  <si>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</si>
  <si>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</si>
  <si>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</si>
  <si>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</si>
  <si>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</si>
  <si>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</si>
  <si>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</si>
  <si>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</si>
  <si>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</si>
  <si>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</si>
  <si>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</si>
  <si>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</si>
  <si>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</si>
  <si>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</si>
  <si>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</si>
  <si>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</si>
  <si>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</si>
  <si>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</si>
  <si>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</si>
  <si>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</si>
  <si>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</si>
  <si>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</si>
  <si>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</si>
  <si>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</si>
  <si>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</si>
  <si>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</si>
  <si>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</si>
  <si>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</si>
  <si>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</si>
  <si>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</si>
  <si>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</si>
  <si>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</si>
  <si>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</si>
  <si>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</si>
  <si>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</si>
  <si>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</si>
  <si>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</si>
  <si>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</si>
  <si>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</si>
  <si>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</si>
  <si>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</si>
  <si>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</si>
  <si>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</si>
  <si>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</si>
  <si>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</si>
  <si>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</si>
  <si>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</si>
  <si>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</si>
  <si>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</si>
  <si>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</si>
  <si>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</si>
  <si>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</si>
  <si>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</si>
  <si>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</si>
  <si>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</si>
  <si>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</si>
  <si>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</si>
  <si>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</si>
  <si>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</si>
  <si>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</si>
  <si>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</si>
  <si>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</si>
  <si>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</si>
  <si>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</si>
  <si>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</si>
  <si>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</si>
  <si>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</si>
  <si>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</si>
  <si>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</si>
  <si>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</si>
  <si>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</si>
  <si>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</si>
  <si>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</si>
  <si>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</si>
  <si>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</si>
  <si>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</si>
  <si>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</si>
  <si>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</si>
  <si>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</si>
  <si>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</si>
  <si>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</si>
  <si>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</si>
  <si>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</si>
  <si>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</si>
  <si>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</si>
  <si>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</si>
  <si>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</si>
  <si>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</si>
  <si>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</si>
  <si>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</si>
  <si>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</si>
  <si>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</si>
  <si>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</si>
  <si>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</si>
  <si>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</si>
  <si>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</si>
  <si>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</si>
  <si>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</si>
  <si>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</si>
  <si>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</si>
  <si>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</si>
  <si>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</si>
  <si>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</si>
  <si>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</si>
  <si>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</si>
  <si>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</si>
  <si>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</si>
  <si>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</si>
  <si>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</si>
  <si>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</si>
  <si>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</si>
  <si>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</si>
  <si>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</si>
  <si>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</si>
  <si>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</si>
  <si>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</si>
  <si>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</si>
  <si>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</si>
  <si>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</si>
  <si>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</si>
  <si>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</si>
  <si>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</si>
  <si>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</si>
  <si>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</si>
  <si>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</si>
  <si>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</si>
  <si>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</si>
  <si>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</si>
  <si>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</si>
  <si>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</si>
  <si>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</si>
  <si>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</si>
  <si>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</si>
  <si>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</si>
  <si>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</si>
  <si>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</si>
  <si>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</si>
  <si>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</si>
  <si>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</si>
  <si>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</si>
  <si>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</si>
  <si>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</si>
  <si>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</si>
  <si>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</si>
  <si>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</si>
  <si>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</si>
  <si>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</si>
  <si>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</si>
  <si>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</si>
  <si>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</si>
  <si>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</si>
  <si>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</si>
  <si>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</si>
  <si>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</si>
  <si>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</si>
  <si>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</si>
  <si>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</si>
  <si>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</si>
  <si>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</si>
  <si>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</si>
  <si>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</si>
  <si>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</si>
  <si>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</si>
  <si>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</si>
  <si>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</si>
  <si>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</si>
  <si>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</si>
  <si>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</si>
  <si>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</si>
  <si>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</si>
  <si>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</si>
  <si>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</si>
  <si>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</si>
  <si>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</si>
  <si>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</si>
  <si>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</si>
  <si>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</si>
  <si>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</si>
  <si>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</si>
  <si>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</si>
  <si>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</si>
  <si>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</si>
  <si>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</si>
  <si>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</si>
  <si>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</si>
  <si>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</si>
  <si>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</si>
  <si>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</si>
  <si>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</si>
  <si>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</si>
  <si>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</si>
  <si>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</si>
  <si>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</si>
  <si>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</si>
  <si>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</si>
  <si>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</si>
  <si>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</si>
  <si>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</si>
  <si>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</si>
  <si>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</si>
  <si>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</si>
  <si>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</si>
  <si>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</si>
  <si>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</si>
  <si>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</si>
  <si>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</si>
  <si>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</si>
  <si>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</si>
  <si>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</si>
  <si>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</si>
  <si>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</si>
  <si>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</si>
  <si>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</si>
  <si>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</si>
  <si>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</si>
  <si>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</si>
  <si>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</si>
  <si>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</si>
  <si>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</si>
  <si>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</si>
  <si>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</si>
  <si>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</si>
  <si>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</si>
  <si>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</si>
  <si>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</si>
  <si>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</si>
  <si>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</si>
  <si>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</si>
  <si>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</si>
  <si>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</si>
  <si>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</si>
  <si>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</si>
  <si>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</si>
  <si>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</si>
  <si>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</si>
  <si>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</si>
  <si>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</si>
  <si>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</si>
  <si>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</si>
  <si>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</si>
  <si>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</si>
  <si>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</si>
  <si>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</si>
  <si>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</si>
  <si>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</si>
  <si>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</si>
  <si>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</si>
  <si>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</si>
  <si>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</si>
  <si>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</si>
  <si>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</si>
  <si>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</si>
  <si>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</si>
  <si>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</si>
  <si>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</si>
  <si>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</si>
  <si>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</si>
  <si>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</si>
  <si>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</si>
  <si>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</si>
  <si>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</si>
  <si>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</si>
  <si>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</si>
  <si>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</si>
  <si>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</si>
  <si>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</si>
  <si>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</si>
  <si>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</si>
  <si>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</si>
  <si>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</si>
  <si>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</si>
  <si>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</si>
  <si>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</si>
  <si>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</si>
  <si>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</si>
  <si>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</si>
  <si>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</si>
  <si>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</si>
  <si>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</si>
  <si>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</si>
  <si>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</si>
  <si>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</si>
  <si>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</si>
  <si>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</si>
  <si>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</si>
  <si>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</si>
  <si>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</si>
  <si>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</si>
  <si>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</si>
  <si>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</si>
  <si>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</si>
  <si>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</si>
  <si>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</si>
  <si>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</si>
  <si>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</si>
  <si>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</si>
  <si>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</si>
  <si>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</si>
  <si>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</si>
  <si>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</si>
  <si>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</si>
  <si>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</si>
  <si>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</si>
  <si>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</si>
  <si>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</si>
  <si>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</si>
  <si>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</si>
  <si>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</si>
  <si>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</si>
  <si>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</si>
  <si>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</si>
  <si>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</si>
  <si>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</si>
  <si>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</si>
  <si>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</si>
  <si>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</si>
  <si>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</si>
  <si>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</si>
  <si>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</si>
  <si>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</si>
  <si>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</si>
  <si>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</si>
  <si>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</si>
  <si>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</si>
  <si>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</si>
  <si>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</si>
  <si>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</si>
  <si>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</si>
  <si>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</si>
  <si>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</si>
  <si>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</si>
  <si>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</si>
  <si>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</si>
  <si>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</si>
  <si>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</si>
  <si>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</si>
  <si>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</si>
  <si>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</si>
  <si>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</si>
  <si>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</si>
  <si>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</si>
  <si>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</si>
  <si>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</si>
  <si>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</si>
  <si>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</si>
  <si>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</si>
  <si>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</si>
  <si>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</si>
  <si>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</si>
  <si>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</si>
  <si>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</si>
  <si>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</si>
  <si>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</si>
  <si>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</si>
  <si>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</si>
  <si>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</si>
  <si>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</si>
  <si>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</si>
  <si>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</si>
  <si>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</si>
  <si>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</si>
  <si>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</si>
  <si>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</si>
  <si>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</si>
  <si>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</si>
  <si>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</si>
  <si>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</si>
  <si>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</si>
  <si>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</si>
  <si>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</si>
  <si>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</si>
  <si>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</si>
  <si>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</si>
  <si>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</si>
  <si>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</si>
  <si>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</si>
  <si>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</si>
  <si>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</si>
  <si>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</si>
  <si>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</si>
  <si>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</si>
  <si>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</si>
  <si>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</si>
  <si>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</si>
  <si>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</si>
  <si>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</si>
  <si>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</si>
  <si>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</si>
  <si>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</si>
  <si>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</si>
  <si>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</si>
  <si>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</si>
  <si>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</si>
  <si>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</si>
  <si>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</si>
  <si>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</si>
  <si>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</si>
  <si>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</si>
  <si>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</si>
  <si>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</si>
  <si>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</si>
  <si>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</si>
  <si>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</si>
  <si>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</si>
  <si>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</si>
  <si>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</si>
  <si>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</si>
  <si>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</si>
  <si>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</si>
  <si>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</si>
  <si>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</si>
  <si>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</si>
  <si>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</si>
  <si>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</si>
  <si>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</si>
  <si>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</si>
  <si>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</si>
  <si>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</si>
  <si>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</si>
  <si>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</si>
  <si>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</si>
  <si>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</si>
  <si>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</si>
  <si>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</si>
  <si>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</si>
  <si>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</si>
  <si>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</si>
  <si>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</si>
  <si>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</si>
  <si>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</si>
  <si>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</si>
  <si>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</si>
  <si>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</si>
  <si>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</si>
  <si>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</si>
  <si>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</si>
  <si>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</si>
  <si>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</si>
  <si>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</si>
  <si>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</si>
  <si>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</si>
  <si>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</si>
  <si>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</si>
  <si>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</si>
  <si>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</si>
  <si>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</si>
  <si>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</si>
  <si>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</si>
  <si>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</si>
  <si>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</si>
  <si>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</si>
  <si>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</si>
  <si>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</si>
  <si>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</si>
  <si>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</si>
  <si>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</si>
  <si>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</si>
  <si>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</si>
  <si>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</si>
  <si>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</si>
  <si>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</si>
  <si>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</si>
  <si>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</si>
  <si>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</si>
  <si>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</si>
  <si>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</si>
  <si>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</si>
  <si>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</si>
  <si>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</si>
  <si>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</si>
  <si>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</si>
  <si>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</si>
  <si>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</si>
  <si>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</si>
  <si>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</si>
  <si>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</si>
  <si>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</si>
  <si>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</si>
  <si>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</si>
  <si>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</si>
  <si>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</si>
  <si>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</si>
  <si>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</si>
  <si>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</si>
  <si>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</si>
  <si>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</si>
  <si>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</si>
  <si>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</si>
  <si>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</si>
  <si>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</si>
  <si>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</si>
  <si>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</si>
  <si>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</si>
  <si>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</si>
  <si>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</si>
  <si>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</si>
  <si>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</si>
  <si>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</si>
  <si>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</si>
  <si>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</si>
  <si>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</si>
  <si>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</si>
  <si>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</si>
  <si>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</si>
  <si>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</si>
  <si>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</si>
  <si>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</si>
  <si>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</si>
  <si>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</si>
  <si>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</si>
  <si>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</si>
  <si>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</si>
  <si>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</si>
  <si>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</si>
  <si>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</si>
  <si>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</si>
  <si>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</si>
  <si>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</si>
  <si>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</si>
  <si>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</si>
  <si>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</si>
  <si>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</si>
  <si>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</si>
  <si>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</si>
  <si>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</si>
  <si>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</si>
  <si>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</si>
  <si>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</si>
  <si>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</si>
  <si>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</si>
  <si>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</si>
  <si>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</si>
  <si>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</si>
  <si>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</si>
  <si>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</si>
  <si>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</si>
  <si>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</si>
  <si>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</si>
  <si>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</si>
  <si>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</si>
  <si>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</si>
  <si>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</si>
  <si>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</si>
  <si>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</si>
  <si>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</si>
  <si>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</si>
  <si>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</si>
  <si>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</si>
  <si>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</si>
  <si>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</si>
  <si>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</si>
  <si>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</si>
  <si>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</si>
  <si>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</si>
  <si>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</si>
  <si>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</si>
  <si>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</si>
  <si>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</si>
  <si>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</si>
  <si>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</si>
  <si>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</si>
  <si>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</si>
  <si>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</si>
  <si>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</si>
  <si>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</si>
  <si>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</si>
  <si>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</si>
  <si>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</si>
  <si>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</si>
  <si>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</si>
  <si>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</si>
  <si>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</si>
  <si>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</si>
  <si>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</si>
  <si>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</si>
  <si>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</si>
  <si>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</si>
  <si>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</si>
  <si>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</si>
  <si>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</si>
  <si>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</si>
  <si>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</si>
  <si>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</si>
  <si>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</si>
  <si>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</si>
  <si>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</si>
  <si>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</si>
  <si>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</si>
  <si>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</si>
  <si>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</si>
  <si>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</si>
  <si>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</si>
  <si>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</si>
  <si>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</si>
  <si>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</si>
  <si>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</si>
  <si>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</si>
  <si>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</si>
  <si>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</si>
  <si>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</si>
  <si>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</si>
  <si>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</si>
  <si>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</si>
  <si>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</si>
  <si>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</si>
  <si>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</si>
  <si>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</si>
  <si>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</si>
  <si>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</si>
  <si>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</si>
  <si>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</si>
  <si>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</si>
  <si>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</si>
  <si>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</si>
  <si>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</si>
  <si>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</si>
  <si>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</si>
  <si>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</si>
  <si>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</si>
  <si>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</si>
  <si>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</si>
  <si>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</si>
  <si>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</si>
  <si>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</si>
  <si>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</si>
  <si>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</si>
  <si>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</si>
  <si>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</si>
  <si>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</si>
  <si>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</si>
  <si>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</si>
  <si>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</si>
  <si>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</si>
  <si>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</si>
  <si>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</si>
  <si>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</si>
  <si>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</si>
  <si>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</si>
  <si>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</si>
  <si>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</si>
  <si>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</si>
  <si>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</si>
  <si>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</si>
  <si>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</si>
  <si>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</si>
  <si>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</si>
  <si>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</si>
  <si>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</si>
  <si>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</si>
  <si>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</si>
  <si>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</si>
  <si>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</si>
  <si>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</si>
  <si>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</si>
  <si>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</si>
  <si>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</si>
  <si>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</si>
  <si>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</si>
  <si>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</si>
  <si>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</si>
  <si>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</si>
  <si>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</si>
  <si>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</si>
  <si>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</si>
  <si>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</si>
  <si>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</si>
  <si>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</si>
  <si>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</si>
  <si>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</si>
  <si>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</si>
  <si>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</si>
  <si>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</si>
  <si>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</si>
  <si>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</si>
  <si>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</si>
  <si>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</si>
  <si>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</si>
  <si>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</si>
  <si>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</si>
  <si>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</si>
  <si>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</si>
  <si>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</si>
  <si>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</si>
  <si>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</si>
  <si>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</si>
  <si>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</si>
  <si>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</si>
  <si>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</si>
  <si>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</si>
  <si>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</si>
  <si>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</si>
  <si>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</si>
  <si>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</si>
  <si>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</si>
  <si>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</si>
  <si>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</si>
  <si>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</si>
  <si>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</si>
  <si>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</si>
  <si>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</si>
  <si>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</si>
  <si>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</si>
  <si>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</si>
  <si>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</si>
  <si>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</si>
  <si>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</si>
  <si>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</si>
  <si>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</si>
  <si>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</si>
  <si>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</si>
  <si>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</si>
  <si>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</si>
  <si>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</si>
  <si>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</si>
  <si>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</si>
  <si>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</si>
  <si>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</si>
  <si>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</si>
  <si>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</si>
  <si>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</si>
  <si>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</si>
  <si>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</si>
  <si>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</si>
  <si>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</si>
  <si>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</si>
  <si>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</si>
  <si>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</si>
  <si>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</si>
  <si>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</si>
  <si>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</si>
  <si>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</si>
  <si>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</si>
  <si>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</si>
  <si>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</si>
  <si>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</si>
  <si>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</si>
  <si>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</si>
  <si>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</si>
  <si>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</si>
  <si>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</si>
  <si>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</si>
  <si>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</si>
  <si>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</si>
  <si>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</si>
  <si>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</si>
  <si>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</si>
  <si>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</si>
  <si>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</si>
  <si>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</si>
  <si>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</si>
  <si>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</si>
  <si>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</si>
  <si>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</si>
  <si>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</si>
  <si>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</si>
  <si>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</si>
  <si>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</si>
  <si>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</si>
  <si>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</si>
  <si>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</si>
  <si>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</si>
  <si>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</si>
  <si>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</si>
  <si>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</si>
  <si>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</si>
  <si>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</si>
  <si>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</si>
  <si>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</si>
  <si>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</si>
  <si>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</si>
  <si>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</si>
  <si>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</si>
  <si>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</si>
  <si>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</si>
  <si>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</si>
  <si>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</si>
  <si>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</si>
  <si>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</si>
  <si>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</si>
  <si>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</si>
  <si>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</si>
  <si>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</si>
  <si>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</si>
  <si>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</si>
  <si>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</si>
  <si>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</si>
  <si>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</si>
  <si>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</si>
  <si>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</si>
  <si>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</si>
  <si>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</si>
  <si>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</si>
  <si>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</si>
  <si>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</si>
  <si>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</si>
  <si>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</si>
  <si>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</si>
  <si>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</si>
  <si>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</si>
  <si>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</si>
  <si>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</si>
  <si>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</si>
  <si>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</si>
  <si>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</si>
  <si>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</si>
  <si>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</si>
  <si>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</si>
  <si>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</si>
  <si>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</si>
  <si>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</si>
  <si>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</si>
  <si>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</si>
  <si>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</si>
  <si>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</si>
  <si>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</si>
  <si>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</si>
  <si>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</si>
  <si>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</si>
  <si>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</si>
  <si>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</si>
  <si>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</si>
  <si>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</si>
  <si>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</si>
  <si>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</si>
  <si>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</si>
  <si>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</si>
  <si>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</si>
  <si>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</si>
  <si>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</si>
  <si>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</si>
  <si>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</si>
  <si>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</si>
  <si>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</si>
  <si>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</si>
  <si>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</si>
  <si>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</si>
  <si>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</si>
  <si>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</si>
  <si>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</si>
  <si>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</si>
  <si>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</si>
  <si>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</si>
  <si>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</si>
  <si>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</si>
  <si>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</si>
  <si>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</si>
  <si>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</si>
  <si>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</si>
  <si>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</si>
  <si>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</si>
  <si>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</si>
  <si>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</si>
  <si>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</si>
  <si>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</si>
  <si>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</si>
  <si>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</si>
  <si>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</si>
  <si>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</si>
  <si>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</si>
  <si>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</si>
  <si>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</si>
  <si>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</si>
  <si>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</si>
  <si>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</si>
  <si>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</si>
  <si>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</si>
  <si>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</si>
  <si>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</si>
  <si>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</si>
  <si>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</si>
  <si>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</si>
  <si>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</si>
  <si>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</si>
  <si>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</si>
  <si>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</si>
  <si>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</si>
  <si>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</si>
  <si>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</si>
  <si>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</si>
  <si>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</si>
  <si>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</si>
  <si>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</si>
  <si>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</si>
  <si>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</si>
  <si>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</si>
  <si>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</si>
  <si>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</si>
  <si>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</si>
  <si>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</si>
  <si>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</si>
  <si>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</si>
  <si>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</si>
  <si>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</si>
  <si>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</si>
  <si>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</si>
  <si>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</si>
  <si>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</si>
  <si>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</si>
  <si>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</si>
  <si>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</si>
  <si>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</si>
  <si>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</si>
  <si>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</si>
  <si>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</si>
  <si>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</si>
  <si>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</si>
  <si>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</si>
  <si>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</si>
  <si>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</si>
  <si>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</si>
  <si>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</si>
  <si>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</si>
  <si>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</si>
  <si>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</si>
  <si>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</si>
  <si>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</si>
  <si>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</si>
  <si>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</si>
  <si>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</si>
  <si>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</si>
  <si>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</si>
  <si>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</si>
  <si>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</si>
  <si>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</si>
  <si>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</si>
  <si>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</si>
  <si>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</si>
  <si>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</si>
  <si>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</si>
  <si>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</si>
  <si>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</si>
  <si>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</si>
  <si>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</si>
  <si>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</si>
  <si>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</si>
  <si>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</si>
  <si>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</si>
  <si>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</si>
  <si>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</si>
  <si>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</si>
  <si>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</si>
  <si>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</si>
  <si>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</si>
  <si>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</si>
  <si>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</si>
  <si>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</si>
  <si>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</si>
  <si>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</si>
  <si>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</si>
  <si>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</si>
  <si>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</si>
  <si>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</si>
  <si>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</si>
  <si>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</si>
  <si>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</si>
  <si>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</si>
  <si>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</si>
  <si>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</si>
  <si>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</si>
  <si>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</si>
  <si>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</si>
  <si>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</si>
  <si>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</si>
  <si>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</si>
  <si>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</si>
  <si>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</si>
  <si>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</si>
  <si>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</si>
  <si>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</si>
  <si>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</si>
  <si>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</si>
  <si>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</si>
  <si>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</si>
  <si>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</si>
  <si>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</si>
  <si>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</si>
  <si>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</si>
  <si>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</si>
  <si>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</si>
  <si>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</si>
  <si>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</si>
  <si>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</si>
  <si>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</si>
  <si>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</si>
  <si>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</si>
  <si>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</si>
  <si>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</si>
  <si>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</si>
  <si>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</si>
  <si>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</si>
  <si>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</si>
  <si>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</si>
  <si>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</si>
  <si>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</si>
  <si>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</si>
  <si>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</si>
  <si>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</si>
  <si>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</si>
  <si>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</si>
  <si>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</si>
  <si>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</si>
  <si>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</si>
  <si>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</si>
  <si>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</si>
  <si>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</si>
  <si>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</si>
  <si>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</si>
  <si>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</si>
  <si>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</si>
  <si>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</si>
  <si>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</si>
  <si>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</si>
  <si>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</si>
  <si>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</si>
  <si>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</si>
  <si>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</si>
  <si>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</si>
  <si>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</si>
  <si>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</si>
  <si>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</si>
  <si>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</si>
  <si>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</si>
  <si>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</si>
  <si>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</si>
  <si>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</si>
  <si>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</si>
  <si>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</si>
  <si>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</si>
  <si>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</si>
  <si>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</si>
  <si>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</si>
  <si>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</si>
  <si>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</si>
  <si>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</si>
  <si>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</si>
  <si>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</si>
  <si>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</si>
  <si>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</si>
  <si>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</si>
  <si>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</si>
  <si>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</si>
  <si>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</si>
  <si>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</si>
  <si>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</si>
  <si>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</si>
  <si>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</si>
  <si>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</si>
  <si>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</si>
  <si>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</si>
  <si>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</si>
  <si>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</si>
  <si>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</si>
  <si>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</si>
  <si>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</si>
  <si>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</si>
  <si>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</si>
  <si>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</si>
  <si>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</si>
  <si>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</si>
  <si>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</si>
  <si>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</si>
  <si>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</si>
  <si>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</si>
  <si>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</si>
  <si>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</si>
  <si>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</si>
  <si>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</si>
  <si>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</si>
  <si>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</si>
  <si>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</si>
  <si>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</si>
  <si>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</si>
  <si>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</si>
  <si>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</si>
  <si>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</si>
  <si>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</si>
  <si>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</si>
  <si>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</si>
  <si>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</si>
  <si>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</si>
  <si>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</si>
  <si>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</si>
  <si>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</si>
  <si>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</si>
  <si>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</si>
  <si>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</si>
  <si>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</si>
  <si>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</si>
  <si>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</si>
  <si>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</si>
  <si>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</si>
  <si>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</si>
  <si>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</si>
  <si>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</si>
  <si>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</si>
  <si>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</si>
  <si>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</si>
  <si>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</si>
  <si>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</si>
  <si>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</si>
  <si>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</si>
  <si>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</si>
  <si>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</si>
  <si>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</si>
  <si>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</si>
  <si>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</si>
  <si>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</si>
  <si>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</si>
  <si>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</si>
  <si>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</si>
  <si>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</si>
  <si>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</si>
  <si>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</si>
  <si>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</si>
  <si>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</si>
  <si>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</si>
  <si>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</si>
  <si>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</si>
  <si>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</si>
  <si>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</si>
  <si>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</si>
  <si>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</si>
  <si>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</si>
  <si>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</si>
  <si>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</si>
  <si>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</si>
  <si>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</si>
  <si>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</si>
  <si>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</si>
  <si>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</si>
  <si>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</si>
  <si>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</si>
  <si>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</si>
  <si>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</si>
  <si>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</si>
  <si>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</si>
  <si>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</si>
  <si>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</si>
  <si>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</si>
  <si>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</si>
  <si>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</si>
  <si>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</si>
  <si>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</si>
  <si>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</si>
  <si>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</si>
  <si>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</si>
  <si>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</si>
  <si>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</si>
  <si>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</si>
  <si>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</si>
  <si>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</si>
  <si>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</si>
  <si>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</si>
  <si>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</si>
  <si>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</si>
  <si>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</si>
  <si>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</si>
  <si>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</si>
  <si>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</si>
  <si>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</si>
  <si>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</si>
  <si>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</si>
  <si>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</si>
  <si>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</si>
  <si>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</si>
  <si>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</si>
  <si>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</si>
  <si>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</si>
  <si>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</si>
  <si>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</si>
  <si>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</si>
  <si>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</si>
  <si>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</si>
  <si>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</si>
  <si>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</si>
  <si>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</si>
  <si>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</si>
  <si>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</si>
  <si>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</si>
  <si>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</si>
  <si>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</si>
  <si>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</si>
  <si>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</si>
  <si>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</si>
  <si>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</si>
  <si>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</si>
  <si>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</si>
  <si>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</si>
  <si>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</si>
  <si>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</si>
  <si>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</si>
  <si>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</si>
  <si>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</si>
  <si>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</si>
  <si>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</si>
  <si>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</si>
  <si>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</si>
  <si>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</si>
  <si>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</si>
  <si>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</si>
  <si>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</si>
  <si>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</si>
  <si>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</si>
  <si>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</si>
  <si>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</si>
  <si>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</si>
  <si>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</si>
  <si>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</si>
  <si>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</si>
  <si>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</si>
  <si>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</si>
  <si>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</si>
  <si>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</si>
  <si>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</si>
  <si>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</si>
  <si>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</si>
  <si>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</si>
  <si>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</si>
  <si>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</si>
  <si>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</si>
  <si>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</si>
  <si>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</si>
  <si>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</si>
  <si>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</si>
  <si>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</si>
  <si>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</si>
  <si>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</si>
  <si>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</si>
  <si>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</si>
  <si>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</si>
  <si>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</si>
  <si>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</si>
  <si>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</si>
  <si>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</si>
  <si>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</si>
  <si>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</si>
  <si>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</si>
  <si>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</si>
  <si>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</si>
  <si>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</si>
  <si>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</si>
  <si>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</si>
  <si>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</si>
  <si>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</si>
  <si>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</si>
  <si>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</si>
  <si>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</si>
  <si>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</si>
  <si>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</si>
  <si>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</si>
  <si>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</si>
  <si>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</si>
  <si>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</si>
  <si>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</si>
  <si>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</si>
  <si>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</si>
  <si>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</si>
  <si>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</si>
  <si>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</si>
  <si>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</si>
  <si>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</si>
  <si>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</si>
  <si>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</si>
  <si>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</si>
  <si>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</si>
  <si>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</si>
  <si>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</si>
  <si>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</si>
  <si>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</si>
  <si>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</si>
  <si>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</si>
  <si>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</si>
  <si>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</si>
  <si>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</si>
  <si>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</si>
  <si>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</si>
  <si>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</si>
  <si>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</si>
  <si>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</si>
  <si>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</si>
  <si>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</si>
  <si>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</si>
  <si>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</si>
  <si>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</si>
  <si>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</si>
  <si>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</si>
  <si>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</si>
  <si>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</si>
  <si>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</si>
  <si>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</si>
  <si>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</si>
  <si>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</si>
  <si>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</si>
  <si>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</si>
  <si>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</si>
  <si>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</si>
  <si>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</si>
  <si>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</si>
  <si>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</si>
  <si>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</si>
  <si>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</si>
  <si>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</si>
  <si>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</si>
  <si>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</si>
  <si>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</si>
  <si>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</si>
  <si>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</si>
  <si>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</si>
  <si>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</si>
  <si>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</si>
  <si>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</si>
  <si>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</si>
  <si>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</si>
  <si>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</si>
  <si>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</si>
  <si>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</si>
  <si>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</si>
  <si>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</si>
  <si>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</si>
  <si>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</si>
  <si>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</si>
  <si>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</si>
  <si>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</si>
  <si>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</si>
  <si>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</si>
  <si>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</si>
  <si>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</si>
  <si>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</si>
  <si>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</si>
  <si>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</si>
  <si>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</si>
  <si>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</si>
  <si>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</si>
  <si>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</si>
  <si>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</si>
  <si>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</si>
  <si>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</si>
  <si>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</si>
  <si>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</si>
  <si>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</si>
  <si>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</si>
  <si>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</si>
  <si>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</si>
  <si>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</si>
  <si>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</si>
  <si>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</si>
  <si>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</si>
  <si>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</si>
  <si>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</si>
  <si>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</si>
  <si>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</si>
  <si>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</si>
  <si>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</si>
  <si>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</si>
  <si>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</si>
  <si>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</si>
  <si>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</si>
  <si>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</si>
  <si>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</si>
  <si>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</si>
  <si>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</si>
  <si>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</si>
  <si>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</si>
  <si>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</si>
  <si>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</si>
  <si>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</si>
  <si>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</si>
  <si>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</si>
  <si>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</si>
  <si>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</si>
  <si>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</si>
  <si>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</si>
  <si>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</si>
  <si>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</si>
  <si>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</si>
  <si>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</si>
  <si>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</si>
  <si>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</si>
  <si>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</si>
  <si>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</si>
  <si>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</si>
  <si>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</si>
  <si>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</si>
  <si>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</si>
  <si>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</si>
  <si>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</si>
  <si>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</si>
  <si>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</si>
  <si>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</si>
  <si>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</si>
  <si>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</si>
  <si>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</si>
  <si>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</si>
  <si>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</si>
  <si>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</si>
  <si>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</si>
  <si>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</si>
  <si>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</si>
  <si>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</si>
  <si>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</si>
  <si>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</si>
  <si>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</si>
  <si>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</si>
  <si>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</si>
  <si>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</si>
  <si>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</si>
  <si>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</si>
  <si>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</si>
  <si>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</si>
  <si>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</si>
  <si>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</si>
  <si>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</si>
  <si>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</si>
  <si>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</si>
  <si>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</si>
  <si>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</si>
  <si>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</si>
  <si>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</si>
  <si>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</si>
  <si>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</si>
  <si>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</si>
  <si>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</si>
  <si>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</si>
  <si>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</si>
  <si>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</si>
  <si>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</si>
  <si>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</si>
  <si>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</si>
  <si>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</si>
  <si>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</si>
  <si>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</si>
  <si>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</si>
  <si>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</si>
  <si>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</si>
  <si>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</si>
  <si>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</si>
  <si>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</si>
  <si>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</si>
  <si>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</si>
  <si>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</si>
  <si>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</si>
  <si>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</si>
  <si>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</si>
  <si>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</si>
  <si>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</si>
  <si>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</si>
  <si>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</si>
  <si>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</si>
  <si>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</si>
  <si>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</si>
  <si>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</si>
  <si>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</si>
  <si>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</si>
  <si>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</si>
  <si>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</si>
  <si>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</si>
  <si>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</si>
  <si>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</si>
  <si>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</si>
  <si>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</si>
  <si>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</si>
  <si>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</si>
  <si>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</si>
  <si>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</si>
  <si>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</si>
  <si>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</si>
  <si>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</si>
  <si>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</si>
  <si>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</si>
  <si>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</si>
  <si>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</si>
  <si>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</si>
  <si>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</si>
  <si>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</si>
  <si>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</si>
  <si>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</si>
  <si>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</si>
  <si>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</si>
  <si>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</si>
  <si>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</si>
  <si>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</si>
  <si>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</si>
  <si>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</si>
  <si>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</si>
  <si>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</si>
  <si>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</si>
  <si>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</si>
  <si>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</si>
  <si>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</si>
  <si>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</si>
  <si>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</si>
  <si>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</si>
  <si>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</si>
  <si>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</si>
  <si>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</si>
  <si>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</si>
  <si>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</si>
  <si>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</si>
  <si>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</si>
  <si>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</si>
  <si>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</si>
  <si>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</si>
  <si>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</si>
  <si>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</si>
  <si>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</si>
  <si>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</si>
  <si>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</si>
  <si>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</si>
  <si>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</si>
  <si>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</si>
  <si>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</si>
  <si>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</si>
  <si>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</si>
  <si>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</si>
  <si>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</si>
  <si>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</si>
  <si>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</si>
  <si>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</si>
  <si>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</si>
  <si>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</si>
  <si>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</si>
  <si>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</si>
  <si>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</si>
  <si>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</si>
  <si>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</si>
  <si>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</si>
  <si>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</si>
  <si>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</si>
  <si>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</si>
  <si>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</si>
  <si>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</si>
  <si>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</si>
  <si>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</si>
  <si>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</si>
  <si>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</si>
  <si>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</si>
  <si>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</si>
  <si>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</si>
  <si>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</si>
  <si>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</si>
  <si>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</si>
  <si>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</si>
  <si>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</si>
  <si>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</si>
  <si>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</si>
  <si>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</si>
  <si>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</si>
  <si>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</si>
  <si>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</si>
  <si>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</si>
  <si>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</si>
  <si>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</si>
  <si>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</si>
  <si>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</si>
  <si>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</si>
  <si>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</si>
  <si>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</si>
  <si>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</si>
  <si>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</si>
  <si>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</si>
  <si>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</si>
  <si>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</si>
  <si>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</si>
  <si>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</si>
  <si>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</si>
  <si>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</si>
  <si>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</si>
  <si>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</si>
  <si>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</si>
  <si>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</si>
  <si>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</si>
  <si>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</si>
  <si>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</si>
  <si>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</si>
  <si>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</si>
  <si>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</si>
  <si>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</si>
  <si>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</si>
  <si>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</si>
  <si>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</si>
  <si>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</si>
  <si>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</si>
  <si>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</si>
  <si>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</si>
  <si>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</si>
  <si>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</si>
  <si>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</si>
  <si>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</si>
  <si>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</si>
  <si>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</si>
  <si>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</si>
  <si>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</si>
  <si>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</si>
  <si>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</si>
  <si>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</si>
  <si>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</si>
  <si>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</si>
  <si>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</si>
  <si>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</si>
  <si>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</si>
  <si>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</si>
  <si>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</si>
  <si>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</si>
  <si>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</si>
  <si>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</si>
  <si>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</si>
  <si>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</si>
  <si>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</si>
  <si>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</si>
  <si>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</si>
  <si>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</si>
  <si>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</si>
  <si>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</si>
  <si>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</si>
  <si>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</si>
  <si>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</si>
  <si>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</si>
  <si>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</si>
  <si>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</si>
  <si>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</si>
  <si>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</si>
  <si>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</si>
  <si>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</si>
  <si>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</si>
  <si>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</si>
  <si>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</si>
  <si>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</si>
  <si>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</si>
  <si>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</si>
  <si>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</si>
  <si>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</si>
  <si>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</si>
  <si>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</si>
  <si>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</si>
  <si>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</si>
  <si>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</si>
  <si>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</si>
  <si>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</si>
  <si>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</si>
  <si>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</si>
  <si>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</si>
  <si>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</si>
  <si>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</si>
  <si>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</si>
  <si>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</si>
  <si>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</si>
  <si>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</si>
  <si>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</si>
  <si>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</si>
  <si>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</si>
  <si>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</si>
  <si>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</si>
  <si>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</si>
  <si>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</si>
  <si>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</si>
  <si>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</si>
  <si>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</si>
  <si>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</si>
  <si>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</si>
  <si>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</si>
  <si>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</si>
  <si>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</si>
  <si>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</si>
  <si>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</si>
  <si>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</si>
  <si>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</si>
  <si>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</si>
  <si>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</si>
  <si>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</si>
  <si>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</si>
  <si>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</si>
  <si>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</si>
  <si>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</si>
  <si>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</si>
  <si>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</si>
  <si>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</si>
  <si>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</si>
  <si>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</si>
  <si>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</si>
  <si>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</si>
  <si>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</si>
  <si>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</si>
  <si>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</si>
  <si>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</si>
  <si>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</si>
  <si>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</si>
  <si>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</si>
  <si>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</si>
  <si>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</si>
  <si>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</si>
  <si>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</si>
  <si>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</si>
  <si>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</si>
  <si>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</si>
  <si>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</si>
  <si>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</si>
  <si>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</si>
  <si>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</si>
  <si>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</si>
  <si>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</si>
  <si>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</si>
  <si>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</si>
  <si>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</si>
  <si>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</si>
  <si>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</si>
  <si>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</si>
  <si>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</si>
  <si>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</si>
  <si>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</si>
  <si>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</si>
  <si>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</si>
  <si>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</si>
  <si>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</si>
  <si>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</si>
  <si>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</si>
  <si>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</si>
  <si>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</si>
  <si>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</si>
  <si>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</si>
  <si>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</si>
  <si>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</si>
  <si>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</si>
  <si>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</si>
  <si>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</si>
  <si>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</si>
  <si>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</si>
  <si>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</si>
  <si>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</si>
  <si>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</si>
  <si>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</si>
  <si>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</si>
  <si>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</si>
  <si>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</si>
  <si>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</si>
  <si>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</si>
  <si>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</si>
  <si>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</si>
  <si>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</si>
  <si>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</si>
  <si>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</si>
  <si>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</si>
  <si>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</si>
  <si>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</si>
  <si>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</si>
  <si>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</si>
  <si>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</si>
  <si>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</si>
  <si>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</si>
  <si>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</si>
  <si>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</si>
  <si>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</si>
  <si>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</si>
  <si>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</si>
  <si>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</si>
  <si>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</si>
  <si>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</si>
  <si>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</si>
  <si>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</si>
  <si>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</si>
  <si>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</si>
  <si>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</si>
  <si>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</si>
  <si>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</si>
  <si>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</si>
  <si>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</si>
  <si>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</si>
  <si>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</si>
  <si>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</si>
  <si>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</si>
  <si>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</si>
  <si>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</si>
  <si>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</si>
  <si>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</si>
  <si>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</si>
  <si>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</si>
  <si>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</si>
  <si>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</si>
  <si>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</si>
  <si>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</si>
  <si>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</si>
  <si>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</si>
  <si>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</si>
  <si>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</si>
  <si>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</si>
  <si>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</si>
  <si>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</si>
  <si>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</si>
  <si>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</si>
  <si>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</si>
  <si>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</si>
  <si>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</si>
  <si>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</si>
  <si>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</si>
  <si>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</si>
  <si>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</si>
  <si>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</si>
  <si>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</si>
  <si>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</si>
  <si>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</si>
  <si>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</si>
  <si>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</si>
  <si>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</si>
  <si>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</si>
  <si>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</si>
  <si>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</si>
  <si>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</si>
  <si>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</si>
  <si>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</si>
  <si>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</si>
  <si>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</si>
  <si>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</si>
  <si>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</si>
  <si>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</si>
  <si>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</si>
  <si>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</si>
  <si>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</si>
  <si>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</si>
  <si>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</si>
  <si>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</si>
  <si>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</si>
  <si>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</si>
  <si>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</si>
  <si>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</si>
  <si>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</si>
  <si>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</si>
  <si>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</si>
  <si>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</si>
  <si>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</si>
  <si>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</si>
  <si>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</si>
  <si>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</si>
  <si>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</si>
  <si>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</si>
  <si>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</si>
  <si>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</si>
  <si>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</si>
  <si>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</si>
  <si>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</si>
  <si>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</si>
  <si>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</si>
  <si>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</si>
  <si>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</si>
  <si>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</si>
  <si>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</si>
  <si>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</si>
  <si>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</si>
  <si>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</si>
  <si>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</si>
  <si>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</si>
  <si>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</si>
  <si>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</si>
  <si>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</si>
  <si>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</si>
  <si>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</si>
  <si>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</si>
  <si>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</si>
  <si>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</si>
  <si>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</si>
  <si>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</si>
  <si>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</si>
  <si>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</si>
  <si>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</si>
  <si>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</si>
  <si>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</si>
  <si>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</si>
  <si>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</si>
  <si>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</si>
  <si>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</si>
  <si>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</si>
  <si>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</si>
  <si>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</si>
  <si>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</si>
  <si>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</si>
  <si>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</si>
  <si>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</si>
  <si>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</si>
  <si>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</si>
  <si>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</si>
  <si>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</si>
  <si>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</si>
  <si>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</si>
  <si>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</si>
  <si>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</si>
  <si>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</si>
  <si>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</si>
  <si>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</si>
  <si>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</si>
  <si>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</si>
  <si>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</si>
  <si>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</si>
  <si>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</si>
  <si>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</si>
  <si>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</si>
  <si>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</si>
  <si>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</si>
  <si>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</si>
  <si>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</si>
  <si>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</si>
  <si>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</si>
  <si>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</si>
  <si>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</si>
  <si>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</si>
  <si>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</si>
  <si>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</si>
  <si>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</si>
  <si>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</si>
  <si>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</si>
  <si>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</si>
  <si>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</si>
  <si>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</si>
  <si>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</si>
  <si>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</si>
  <si>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</si>
  <si>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</si>
  <si>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</si>
  <si>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</si>
  <si>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</si>
  <si>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</si>
  <si>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</si>
  <si>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</si>
  <si>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</si>
  <si>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</si>
  <si>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</si>
  <si>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</si>
  <si>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</si>
  <si>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</si>
  <si>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</si>
  <si>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</si>
  <si>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</si>
  <si>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</si>
  <si>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</si>
  <si>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</si>
  <si>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</si>
  <si>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</si>
  <si>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</si>
  <si>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</si>
  <si>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</si>
  <si>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</si>
  <si>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</si>
  <si>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</si>
  <si>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</si>
  <si>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</si>
  <si>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</si>
  <si>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</si>
  <si>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</si>
  <si>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</si>
  <si>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</si>
  <si>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</si>
  <si>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</si>
  <si>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</si>
  <si>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</si>
  <si>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</si>
  <si>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</si>
  <si>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</si>
  <si>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</si>
  <si>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</si>
  <si>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</si>
  <si>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</si>
  <si>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</si>
  <si>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</si>
  <si>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</si>
  <si>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</si>
  <si>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</si>
  <si>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</si>
  <si>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</si>
  <si>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</si>
  <si>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</si>
  <si>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</si>
  <si>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</si>
  <si>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</si>
  <si>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</si>
  <si>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</si>
  <si>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</si>
  <si>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</si>
  <si>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</si>
  <si>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</si>
  <si>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</si>
  <si>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</si>
  <si>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</si>
  <si>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</si>
  <si>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</si>
  <si>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</si>
  <si>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</si>
  <si>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</si>
  <si>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</si>
  <si>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</si>
  <si>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</si>
  <si>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</si>
  <si>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</si>
  <si>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</si>
  <si>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</si>
  <si>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</si>
  <si>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</si>
  <si>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</si>
  <si>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</si>
  <si>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</si>
  <si>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</si>
  <si>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</si>
  <si>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</si>
  <si>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</si>
  <si>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</si>
  <si>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</si>
  <si>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</si>
  <si>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</si>
  <si>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</si>
  <si>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</si>
  <si>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</si>
  <si>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</si>
  <si>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</si>
  <si>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</si>
  <si>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</si>
  <si>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</si>
  <si>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</si>
  <si>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</si>
  <si>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</si>
  <si>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</si>
  <si>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</si>
  <si>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</si>
  <si>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</si>
  <si>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</si>
  <si>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</si>
  <si>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</si>
  <si>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</si>
  <si>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</si>
  <si>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</si>
  <si>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</si>
  <si>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</si>
  <si>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</si>
  <si>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</si>
  <si>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</si>
  <si>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</si>
  <si>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</si>
  <si>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</si>
  <si>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</si>
  <si>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</si>
  <si>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</si>
  <si>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</si>
  <si>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</si>
  <si>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</si>
  <si>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</si>
  <si>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</si>
  <si>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</si>
  <si>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</si>
  <si>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</si>
  <si>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</si>
  <si>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</si>
  <si>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</si>
  <si>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</si>
  <si>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</si>
  <si>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</si>
  <si>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</si>
  <si>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</si>
  <si>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</si>
  <si>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</si>
  <si>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</si>
  <si>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</si>
  <si>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</si>
  <si>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</si>
  <si>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</si>
  <si>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</si>
  <si>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</si>
  <si>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</si>
  <si>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</si>
  <si>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</si>
  <si>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</si>
  <si>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</si>
  <si>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</si>
  <si>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</si>
  <si>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</si>
  <si>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</si>
  <si>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</si>
  <si>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</si>
  <si>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</si>
  <si>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</si>
  <si>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</si>
  <si>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</si>
  <si>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</si>
  <si>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</si>
  <si>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</si>
  <si>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</si>
  <si>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</si>
  <si>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</si>
  <si>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</si>
  <si>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</si>
  <si>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</si>
  <si>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</si>
  <si>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</si>
  <si>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</si>
  <si>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</si>
  <si>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</si>
  <si>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</si>
  <si>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</si>
  <si>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</si>
  <si>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</si>
  <si>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</si>
  <si>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</si>
  <si>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</si>
  <si>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</si>
  <si>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</si>
  <si>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</si>
  <si>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</si>
  <si>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</si>
  <si>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</si>
  <si>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</si>
  <si>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</si>
  <si>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</si>
  <si>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</si>
  <si>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</si>
  <si>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</si>
  <si>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</si>
  <si>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</si>
  <si>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</si>
  <si>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</si>
  <si>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</si>
  <si>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</si>
  <si>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</si>
  <si>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</si>
  <si>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</si>
  <si>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</si>
  <si>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</si>
  <si>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</si>
  <si>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</si>
  <si>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</si>
  <si>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</si>
  <si>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</si>
  <si>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</si>
  <si>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</si>
  <si>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</si>
  <si>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</si>
  <si>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</si>
  <si>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</si>
  <si>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</si>
  <si>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</si>
  <si>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</si>
  <si>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</si>
  <si>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</si>
  <si>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</si>
  <si>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</si>
  <si>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</si>
  <si>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</si>
  <si>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</si>
  <si>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</si>
  <si>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</si>
  <si>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</si>
  <si>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</si>
  <si>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</si>
  <si>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</si>
  <si>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</si>
  <si>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</si>
  <si>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</si>
  <si>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</si>
  <si>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</si>
  <si>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</si>
  <si>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</si>
  <si>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</si>
  <si>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</si>
  <si>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</si>
  <si>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</si>
  <si>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</si>
  <si>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</si>
  <si>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</si>
  <si>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</si>
  <si>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</si>
  <si>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</si>
  <si>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</si>
  <si>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</si>
  <si>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</si>
  <si>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</si>
  <si>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</si>
  <si>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</si>
  <si>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</si>
  <si>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</si>
  <si>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</si>
  <si>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</si>
  <si>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</si>
  <si>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</si>
  <si>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</si>
  <si>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</si>
  <si>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</si>
  <si>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</si>
  <si>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</si>
  <si>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</si>
  <si>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</si>
  <si>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</si>
  <si>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</si>
  <si>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</si>
  <si>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</si>
  <si>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</si>
  <si>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</si>
  <si>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</si>
  <si>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</si>
  <si>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</si>
  <si>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</si>
  <si>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</si>
  <si>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</si>
  <si>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</si>
  <si>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</si>
  <si>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</si>
  <si>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</si>
  <si>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</si>
  <si>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</si>
  <si>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</si>
  <si>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</si>
  <si>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</si>
  <si>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</si>
  <si>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</si>
  <si>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</si>
  <si>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</si>
  <si>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</si>
  <si>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</si>
  <si>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</si>
  <si>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</si>
  <si>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</si>
  <si>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</si>
  <si>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</si>
  <si>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</si>
  <si>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</si>
  <si>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</si>
  <si>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</si>
  <si>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</si>
  <si>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</si>
  <si>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</si>
  <si>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</si>
  <si>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</si>
  <si>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</si>
  <si>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</si>
  <si>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</si>
  <si>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</si>
  <si>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</si>
  <si>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</si>
  <si>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</si>
  <si>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</si>
  <si>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</si>
  <si>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</si>
  <si>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</si>
  <si>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</si>
  <si>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</si>
  <si>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</si>
  <si>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</si>
  <si>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</si>
  <si>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</si>
  <si>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</si>
  <si>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</si>
  <si>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</si>
  <si>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</si>
  <si>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</si>
  <si>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</si>
  <si>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</si>
  <si>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</si>
  <si>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</si>
  <si>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</si>
  <si>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</si>
  <si>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</si>
  <si>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</si>
  <si>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</si>
  <si>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</si>
  <si>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</si>
  <si>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</si>
  <si>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</si>
  <si>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</si>
  <si>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</si>
  <si>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</si>
  <si>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</si>
  <si>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</si>
  <si>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</si>
  <si>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</si>
  <si>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</si>
  <si>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</si>
  <si>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</si>
  <si>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</si>
  <si>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</si>
  <si>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</si>
  <si>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</si>
  <si>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</si>
  <si>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</si>
  <si>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</si>
  <si>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</si>
  <si>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</si>
  <si>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</si>
  <si>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</si>
  <si>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</si>
  <si>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</si>
  <si>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</si>
  <si>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</si>
  <si>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</si>
  <si>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</si>
  <si>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</si>
  <si>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</si>
  <si>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</si>
  <si>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</si>
  <si>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</si>
  <si>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</si>
  <si>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</si>
  <si>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</si>
  <si>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</si>
  <si>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</si>
  <si>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</si>
  <si>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</si>
  <si>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</si>
  <si>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</si>
  <si>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</si>
  <si>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</si>
  <si>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</si>
  <si>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</si>
  <si>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</si>
  <si>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</si>
  <si>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</si>
  <si>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</si>
  <si>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</si>
  <si>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</si>
  <si>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</si>
  <si>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</si>
  <si>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</si>
  <si>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</si>
  <si>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</si>
  <si>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</si>
  <si>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</si>
  <si>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</si>
  <si>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</si>
  <si>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</si>
  <si>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</si>
  <si>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</si>
  <si>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</si>
  <si>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</si>
  <si>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</si>
  <si>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</si>
  <si>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</si>
  <si>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</si>
  <si>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</si>
  <si>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</si>
  <si>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</si>
  <si>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</si>
  <si>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</si>
  <si>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</si>
  <si>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</si>
  <si>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</si>
  <si>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</si>
  <si>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</si>
  <si>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</si>
  <si>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</si>
  <si>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</si>
  <si>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</si>
  <si>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</si>
  <si>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</si>
  <si>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</si>
  <si>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</si>
  <si>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</si>
  <si>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</si>
  <si>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</si>
  <si>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</si>
  <si>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</si>
  <si>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</si>
  <si>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</si>
  <si>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</si>
  <si>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</si>
  <si>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</si>
  <si>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</si>
  <si>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</si>
  <si>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</si>
  <si>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</si>
  <si>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</si>
  <si>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</si>
  <si>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</si>
  <si>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</si>
  <si>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</si>
  <si>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</si>
  <si>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</si>
  <si>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</si>
  <si>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</si>
  <si>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</si>
  <si>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</si>
  <si>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</si>
  <si>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</si>
  <si>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</si>
  <si>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</si>
  <si>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</si>
  <si>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</si>
  <si>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</si>
  <si>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</si>
  <si>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</si>
  <si>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</si>
  <si>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</si>
  <si>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</si>
  <si>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</si>
  <si>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</si>
  <si>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</si>
  <si>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</si>
  <si>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</si>
  <si>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</si>
  <si>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</si>
  <si>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</si>
  <si>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</si>
  <si>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</si>
  <si>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</si>
  <si>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</si>
  <si>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</si>
  <si>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</si>
  <si>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</si>
  <si>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</si>
  <si>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</si>
  <si>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</si>
  <si>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</si>
  <si>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</si>
  <si>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</si>
  <si>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</si>
  <si>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</si>
  <si>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</si>
  <si>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</si>
  <si>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</si>
  <si>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</si>
  <si>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</si>
  <si>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</si>
  <si>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</si>
  <si>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</si>
  <si>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</si>
  <si>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</si>
  <si>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</si>
  <si>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</si>
  <si>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</si>
  <si>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</si>
  <si>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</si>
  <si>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</si>
  <si>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</si>
  <si>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</si>
  <si>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</si>
  <si>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</si>
  <si>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</si>
  <si>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</si>
  <si>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</si>
  <si>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</si>
  <si>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</si>
  <si>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</si>
  <si>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</si>
  <si>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</si>
  <si>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</si>
  <si>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</si>
  <si>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</si>
  <si>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</si>
  <si>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</si>
  <si>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</si>
  <si>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</si>
  <si>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</si>
  <si>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</si>
  <si>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</si>
  <si>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</si>
  <si>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</si>
  <si>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</si>
  <si>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</si>
  <si>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</si>
  <si>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</si>
  <si>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</si>
  <si>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</si>
  <si>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</si>
  <si>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</si>
  <si>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</si>
  <si>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</si>
  <si>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</si>
  <si>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</si>
  <si>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</si>
  <si>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</si>
  <si>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</si>
  <si>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</si>
  <si>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</si>
  <si>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</si>
  <si>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</si>
  <si>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</si>
  <si>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</si>
  <si>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</si>
  <si>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</si>
  <si>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</si>
  <si>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</si>
  <si>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</si>
  <si>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</si>
  <si>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</si>
  <si>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</si>
  <si>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</si>
  <si>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</si>
  <si>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</si>
  <si>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</si>
  <si>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</si>
  <si>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</si>
  <si>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</si>
  <si>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</si>
  <si>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</si>
  <si>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</si>
  <si>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</si>
  <si>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</si>
  <si>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</si>
  <si>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</si>
  <si>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</si>
  <si>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</si>
  <si>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</si>
  <si>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</si>
  <si>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</si>
  <si>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</si>
  <si>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</si>
  <si>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</si>
  <si>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</si>
  <si>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</si>
  <si>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</si>
  <si>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</si>
  <si>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</si>
  <si>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</si>
  <si>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</si>
  <si>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</si>
  <si>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</si>
  <si>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</si>
  <si>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</si>
  <si>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</si>
  <si>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</si>
  <si>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</si>
  <si>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</si>
  <si>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</si>
  <si>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</si>
  <si>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</si>
  <si>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</si>
  <si>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</si>
  <si>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</si>
  <si>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</si>
  <si>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</si>
  <si>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</si>
  <si>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</si>
  <si>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</si>
  <si>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</si>
  <si>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</si>
  <si>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</si>
  <si>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</si>
  <si>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</si>
  <si>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</si>
  <si>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</si>
  <si>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</si>
  <si>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</si>
  <si>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</si>
  <si>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</si>
  <si>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</si>
  <si>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</si>
  <si>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</si>
  <si>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</si>
  <si>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</si>
  <si>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</si>
  <si>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</si>
  <si>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</si>
  <si>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</si>
  <si>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</si>
  <si>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</si>
  <si>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</si>
  <si>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</si>
  <si>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</si>
  <si>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</si>
  <si>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</si>
  <si>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</si>
  <si>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</si>
  <si>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</si>
  <si>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</si>
  <si>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</si>
  <si>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</si>
  <si>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</si>
  <si>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</si>
  <si>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</si>
  <si>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</si>
  <si>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</si>
  <si>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</si>
  <si>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</si>
  <si>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</si>
  <si>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</si>
  <si>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</si>
  <si>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</si>
  <si>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</si>
  <si>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</si>
  <si>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</si>
  <si>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</si>
  <si>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</si>
  <si>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</si>
  <si>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</si>
  <si>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</si>
  <si>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</si>
  <si>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</si>
  <si>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</si>
  <si>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</si>
  <si>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</si>
  <si>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</si>
  <si>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</si>
  <si>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</si>
  <si>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</si>
  <si>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</si>
  <si>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</si>
  <si>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</si>
  <si>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</si>
  <si>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</si>
  <si>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</si>
  <si>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</si>
  <si>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</si>
  <si>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</si>
  <si>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</si>
  <si>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</si>
  <si>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</si>
  <si>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</si>
  <si>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</si>
  <si>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</si>
  <si>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</si>
  <si>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</si>
  <si>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</si>
  <si>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</si>
  <si>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</si>
  <si>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</si>
  <si>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</si>
  <si>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</si>
  <si>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</si>
  <si>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</si>
  <si>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</si>
  <si>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</si>
  <si>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</si>
  <si>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</si>
  <si>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</si>
  <si>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</si>
  <si>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</si>
  <si>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</si>
  <si>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</si>
  <si>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</si>
  <si>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</si>
  <si>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</si>
  <si>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</si>
  <si>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</si>
  <si>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</si>
  <si>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</si>
  <si>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</si>
  <si>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</si>
  <si>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</si>
  <si>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</si>
  <si>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</si>
  <si>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</si>
  <si>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</si>
  <si>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</si>
  <si>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</si>
  <si>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</si>
  <si>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</si>
  <si>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</si>
  <si>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</si>
  <si>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</si>
  <si>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</si>
  <si>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</si>
  <si>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</si>
  <si>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</si>
  <si>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</si>
  <si>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</si>
  <si>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</si>
  <si>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</si>
  <si>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</si>
  <si>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</si>
  <si>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</si>
  <si>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</si>
  <si>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</si>
  <si>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</si>
  <si>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</si>
  <si>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</si>
  <si>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</si>
  <si>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</si>
  <si>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</si>
  <si>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</si>
  <si>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</si>
  <si>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</si>
  <si>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</si>
  <si>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</si>
  <si>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</si>
  <si>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</si>
  <si>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</si>
  <si>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</si>
  <si>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</si>
  <si>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</si>
  <si>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</si>
  <si>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</si>
  <si>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</si>
  <si>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</si>
  <si>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</si>
  <si>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</si>
  <si>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</si>
  <si>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</si>
  <si>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</si>
  <si>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</si>
  <si>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</si>
  <si>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</si>
  <si>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</si>
  <si>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</si>
  <si>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</si>
  <si>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</si>
  <si>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</si>
  <si>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</si>
  <si>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</si>
  <si>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</si>
  <si>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</si>
  <si>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</si>
  <si>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</si>
  <si>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</si>
  <si>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</si>
  <si>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</si>
  <si>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</si>
  <si>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</si>
  <si>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</si>
  <si>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</si>
  <si>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</si>
  <si>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</si>
  <si>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</si>
  <si>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</si>
  <si>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</si>
  <si>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</si>
  <si>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</si>
  <si>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</si>
  <si>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</si>
  <si>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</si>
  <si>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</si>
  <si>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</si>
  <si>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</si>
  <si>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</si>
  <si>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</si>
  <si>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</si>
  <si>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</si>
  <si>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</si>
  <si>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</si>
  <si>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</si>
  <si>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</si>
  <si>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</si>
  <si>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</si>
  <si>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</si>
  <si>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</si>
  <si>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</si>
  <si>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</si>
  <si>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</si>
  <si>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</si>
  <si>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</si>
  <si>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</si>
  <si>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</si>
  <si>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</si>
  <si>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</si>
  <si>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</si>
  <si>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</si>
  <si>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</si>
  <si>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</si>
  <si>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</si>
  <si>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</si>
  <si>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</si>
  <si>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</si>
  <si>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</si>
  <si>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</si>
  <si>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</si>
  <si>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</si>
  <si>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</si>
  <si>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</si>
  <si>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</si>
  <si>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</si>
  <si>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</si>
  <si>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</si>
  <si>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</si>
  <si>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</si>
  <si>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</si>
  <si>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</si>
  <si>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</si>
  <si>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</si>
  <si>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</si>
  <si>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</si>
  <si>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</si>
  <si>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</si>
  <si>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</si>
  <si>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</si>
  <si>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</si>
  <si>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</si>
  <si>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</si>
  <si>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</si>
  <si>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</si>
  <si>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</si>
  <si>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</si>
  <si>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</si>
  <si>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</si>
  <si>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</si>
  <si>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</si>
  <si>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</si>
  <si>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</si>
  <si>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</si>
  <si>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</si>
  <si>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</si>
  <si>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</si>
  <si>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</si>
  <si>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</si>
  <si>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</si>
  <si>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</si>
  <si>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</si>
  <si>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</si>
  <si>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</si>
  <si>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</si>
  <si>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</si>
  <si>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</si>
  <si>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</si>
  <si>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</si>
  <si>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</si>
  <si>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</si>
  <si>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</si>
  <si>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</si>
  <si>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</si>
  <si>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</si>
  <si>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</si>
  <si>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</si>
  <si>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</si>
  <si>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</si>
  <si>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</si>
  <si>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</si>
  <si>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</si>
  <si>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</si>
  <si>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</si>
  <si>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</si>
  <si>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</si>
  <si>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</si>
  <si>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</si>
  <si>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</si>
  <si>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</si>
  <si>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</si>
  <si>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</si>
  <si>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</si>
  <si>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</si>
  <si>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</si>
  <si>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</si>
  <si>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</si>
  <si>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</si>
  <si>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</si>
  <si>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</si>
  <si>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</si>
  <si>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</si>
  <si>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</si>
  <si>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</si>
  <si>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</si>
  <si>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</si>
  <si>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</si>
  <si>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</si>
  <si>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</si>
  <si>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</si>
  <si>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</si>
  <si>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</si>
  <si>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</si>
  <si>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</si>
  <si>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</si>
  <si>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</si>
  <si>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</si>
  <si>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</si>
  <si>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</si>
  <si>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</si>
  <si>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</si>
  <si>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</si>
  <si>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</si>
  <si>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</si>
  <si>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</si>
  <si>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</si>
  <si>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</si>
  <si>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</si>
  <si>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</si>
  <si>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</si>
  <si>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</si>
  <si>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</si>
  <si>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</si>
  <si>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</si>
  <si>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</si>
  <si>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</si>
  <si>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</si>
  <si>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</si>
  <si>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</si>
  <si>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</si>
  <si>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</si>
  <si>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</si>
  <si>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</si>
  <si>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</si>
  <si>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</si>
  <si>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</si>
  <si>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</si>
  <si>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</si>
  <si>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</si>
  <si>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</si>
  <si>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</si>
  <si>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</si>
  <si>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</si>
  <si>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</si>
  <si>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</si>
  <si>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</si>
  <si>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</si>
  <si>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</si>
  <si>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</si>
  <si>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</si>
  <si>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</si>
  <si>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</si>
  <si>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</si>
  <si>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</si>
  <si>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</si>
  <si>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</si>
  <si>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</si>
  <si>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</si>
  <si>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</si>
  <si>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</si>
  <si>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</si>
  <si>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</si>
  <si>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</si>
  <si>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</si>
  <si>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</si>
  <si>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</si>
  <si>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</si>
  <si>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</si>
  <si>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</si>
  <si>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</si>
  <si>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</si>
  <si>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</si>
  <si>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</si>
  <si>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</si>
  <si>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</si>
  <si>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</si>
  <si>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</si>
  <si>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</si>
  <si>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</si>
  <si>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</si>
  <si>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</si>
  <si>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</si>
  <si>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</si>
  <si>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</si>
  <si>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</si>
  <si>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</si>
  <si>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</si>
  <si>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</si>
  <si>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</si>
  <si>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</si>
  <si>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</si>
  <si>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</si>
  <si>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</si>
  <si>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</si>
  <si>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</si>
  <si>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</si>
  <si>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</si>
  <si>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</si>
  <si>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</si>
  <si>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</si>
  <si>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</si>
  <si>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</si>
  <si>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</si>
  <si>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</si>
  <si>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</si>
  <si>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</si>
  <si>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</si>
  <si>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</si>
  <si>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</si>
  <si>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</si>
  <si>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</si>
  <si>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</si>
  <si>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</si>
  <si>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</si>
  <si>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</si>
  <si>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</si>
  <si>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</si>
  <si>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</si>
  <si>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</si>
  <si>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</si>
  <si>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</si>
  <si>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</si>
  <si>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</si>
  <si>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</si>
  <si>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</si>
  <si>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</si>
  <si>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</si>
  <si>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</si>
  <si>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</si>
  <si>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</si>
  <si>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</si>
  <si>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</si>
  <si>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</si>
  <si>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</si>
  <si>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</si>
  <si>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</si>
  <si>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</si>
  <si>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</si>
  <si>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</si>
  <si>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</si>
  <si>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</si>
  <si>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</si>
  <si>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</si>
  <si>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</si>
  <si>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</si>
  <si>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</si>
  <si>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</si>
  <si>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</si>
  <si>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</si>
  <si>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</si>
  <si>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</si>
  <si>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</si>
  <si>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</si>
  <si>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</si>
  <si>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</si>
  <si>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</si>
  <si>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</si>
  <si>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</si>
  <si>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</si>
  <si>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</si>
  <si>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</si>
  <si>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</si>
  <si>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</si>
  <si>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</si>
  <si>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</si>
  <si>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</si>
  <si>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</si>
  <si>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</si>
  <si>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</si>
  <si>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</si>
  <si>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</si>
  <si>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</si>
  <si>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</si>
  <si>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</si>
  <si>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</si>
  <si>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</si>
  <si>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</si>
  <si>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</si>
  <si>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</si>
  <si>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</si>
  <si>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</si>
  <si>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</si>
  <si>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</si>
  <si>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</si>
  <si>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</si>
  <si>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</si>
  <si>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</si>
  <si>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</si>
  <si>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</si>
  <si>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</si>
  <si>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</si>
  <si>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</si>
  <si>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</si>
  <si>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</si>
  <si>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</si>
  <si>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</si>
  <si>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</si>
  <si>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</si>
  <si>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</si>
  <si>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</si>
  <si>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</si>
  <si>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</si>
  <si>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</si>
  <si>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</si>
  <si>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</si>
  <si>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</si>
  <si>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</si>
  <si>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</si>
  <si>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</si>
  <si>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</si>
  <si>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</si>
  <si>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</si>
  <si>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</si>
  <si>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</si>
  <si>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</si>
  <si>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</si>
  <si>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</si>
  <si>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</si>
  <si>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</si>
  <si>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</si>
  <si>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</si>
  <si>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</si>
  <si>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</si>
  <si>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</si>
  <si>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</si>
  <si>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</si>
  <si>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</si>
  <si>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</si>
  <si>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</si>
  <si>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</si>
  <si>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</si>
  <si>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</si>
  <si>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</si>
  <si>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</si>
  <si>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</si>
  <si>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</si>
  <si>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</si>
  <si>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</si>
  <si>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</si>
  <si>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</si>
  <si>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</si>
  <si>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</si>
  <si>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</si>
  <si>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</si>
  <si>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</si>
  <si>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</si>
  <si>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</si>
  <si>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</si>
  <si>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</si>
  <si>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</si>
  <si>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</si>
  <si>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</si>
  <si>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</si>
  <si>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</si>
  <si>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</si>
  <si>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</si>
  <si>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</si>
  <si>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</si>
  <si>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</si>
  <si>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</si>
  <si>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</si>
  <si>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</si>
  <si>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</si>
  <si>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</si>
  <si>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</si>
  <si>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</si>
  <si>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</si>
  <si>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</si>
  <si>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</si>
  <si>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</si>
  <si>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</si>
  <si>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</si>
  <si>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</si>
  <si>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</si>
  <si>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</si>
  <si>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</si>
  <si>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</si>
  <si>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</si>
  <si>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</si>
  <si>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</si>
  <si>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</si>
  <si>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</si>
  <si>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</si>
  <si>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</si>
  <si>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</si>
  <si>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</si>
  <si>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</si>
  <si>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</si>
  <si>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</si>
  <si>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</si>
  <si>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</si>
  <si>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</si>
  <si>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</si>
  <si>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</si>
  <si>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</si>
  <si>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</si>
  <si>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</si>
  <si>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</si>
  <si>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</si>
  <si>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</si>
  <si>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</si>
  <si>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</si>
  <si>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</si>
  <si>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</si>
  <si>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</si>
  <si>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</si>
  <si>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</si>
  <si>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</si>
  <si>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</si>
  <si>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</si>
  <si>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</si>
  <si>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</si>
  <si>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</si>
  <si>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</si>
  <si>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</si>
  <si>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</si>
  <si>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</si>
  <si>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</si>
  <si>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</si>
  <si>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</si>
  <si>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</si>
  <si>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</si>
  <si>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</si>
  <si>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</si>
  <si>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</si>
  <si>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</si>
  <si>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</si>
  <si>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</si>
  <si>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</si>
  <si>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</si>
  <si>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</si>
  <si>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</si>
  <si>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</si>
  <si>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</si>
  <si>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</si>
  <si>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</si>
  <si>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</si>
  <si>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</si>
  <si>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</si>
  <si>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</si>
  <si>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</si>
  <si>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</si>
  <si>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</si>
  <si>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</si>
  <si>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</si>
  <si>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</si>
  <si>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</si>
  <si>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</si>
  <si>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</si>
  <si>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</si>
  <si>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</si>
  <si>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</si>
  <si>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</si>
  <si>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</si>
  <si>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</si>
  <si>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</si>
  <si>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</si>
  <si>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</si>
  <si>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</si>
  <si>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</si>
  <si>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</si>
  <si>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</si>
  <si>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</si>
  <si>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</si>
  <si>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</si>
  <si>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</si>
  <si>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</si>
  <si>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</si>
  <si>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</si>
  <si>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</si>
  <si>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</si>
  <si>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</si>
  <si>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</si>
  <si>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</si>
  <si>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</si>
  <si>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</si>
  <si>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</si>
  <si>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</si>
  <si>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</si>
  <si>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</si>
  <si>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</si>
  <si>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</si>
  <si>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</si>
  <si>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</si>
  <si>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</si>
  <si>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</si>
  <si>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</si>
  <si>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</si>
  <si>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</si>
  <si>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</si>
  <si>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</si>
  <si>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</si>
  <si>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</si>
  <si>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</si>
  <si>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</si>
  <si>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</si>
  <si>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</si>
  <si>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</si>
  <si>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</si>
  <si>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</si>
  <si>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</si>
  <si>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</si>
  <si>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</si>
  <si>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</si>
  <si>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</si>
  <si>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</si>
  <si>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</si>
  <si>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</si>
  <si>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</si>
  <si>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</si>
  <si>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</si>
  <si>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</si>
  <si>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</si>
  <si>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</si>
  <si>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</si>
  <si>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</si>
  <si>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</si>
  <si>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</si>
  <si>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</si>
  <si>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</si>
  <si>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</si>
  <si>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</si>
  <si>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</si>
  <si>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</si>
  <si>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</si>
  <si>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</si>
  <si>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</si>
  <si>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</si>
  <si>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</si>
  <si>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</si>
  <si>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</si>
  <si>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</si>
  <si>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</si>
  <si>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</si>
  <si>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</si>
  <si>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</si>
  <si>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</si>
  <si>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</si>
  <si>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</si>
  <si>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</si>
  <si>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</si>
  <si>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</si>
  <si>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</si>
  <si>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</si>
  <si>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</si>
  <si>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</si>
  <si>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</si>
  <si>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</si>
  <si>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</si>
  <si>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</si>
  <si>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</si>
  <si>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</si>
  <si>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</si>
  <si>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</si>
  <si>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</si>
  <si>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</si>
  <si>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</si>
  <si>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</si>
  <si>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</si>
  <si>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</si>
  <si>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</si>
  <si>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</si>
  <si>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</si>
  <si>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</si>
  <si>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</si>
  <si>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</si>
  <si>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</si>
  <si>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</si>
  <si>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</si>
  <si>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</si>
  <si>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</si>
  <si>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</si>
  <si>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</si>
  <si>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</si>
  <si>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</si>
  <si>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</si>
  <si>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</si>
  <si>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</si>
  <si>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</si>
  <si>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</si>
  <si>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</si>
  <si>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</si>
  <si>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</si>
  <si>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</si>
  <si>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</si>
  <si>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</si>
  <si>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</si>
  <si>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</si>
  <si>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</si>
  <si>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</si>
  <si>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</si>
  <si>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</si>
  <si>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</si>
  <si>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</si>
  <si>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</si>
  <si>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</si>
  <si>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</si>
  <si>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</si>
  <si>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</si>
  <si>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</si>
  <si>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</si>
  <si>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</si>
  <si>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</si>
  <si>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</si>
  <si>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</si>
  <si>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</si>
  <si>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</si>
  <si>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</si>
  <si>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</si>
  <si>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</si>
  <si>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</si>
  <si>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</si>
  <si>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</si>
  <si>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</si>
  <si>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</si>
  <si>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</si>
  <si>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</si>
  <si>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</si>
  <si>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</si>
  <si>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</si>
  <si>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</si>
  <si>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</si>
  <si>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</si>
  <si>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</si>
  <si>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</si>
  <si>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</si>
  <si>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</si>
  <si>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</si>
  <si>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</si>
  <si>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</si>
  <si>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</si>
  <si>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</si>
  <si>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</si>
  <si>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</si>
  <si>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</si>
  <si>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</si>
  <si>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</si>
  <si>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</si>
  <si>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</si>
  <si>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</si>
  <si>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</si>
  <si>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</si>
  <si>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</si>
  <si>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</si>
  <si>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</si>
  <si>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</si>
  <si>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</si>
  <si>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</si>
  <si>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</si>
  <si>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</si>
  <si>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</si>
  <si>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</si>
  <si>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</si>
  <si>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</si>
  <si>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</si>
  <si>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</si>
  <si>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</si>
  <si>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</si>
  <si>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</si>
  <si>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</si>
  <si>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</si>
  <si>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</si>
  <si>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</si>
  <si>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</si>
  <si>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</si>
  <si>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</si>
  <si>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</si>
  <si>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</si>
  <si>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</si>
  <si>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</si>
  <si>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</si>
  <si>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</si>
  <si>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</si>
  <si>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</si>
  <si>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</si>
  <si>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</si>
  <si>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</si>
  <si>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</si>
  <si>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</si>
  <si>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</si>
  <si>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</si>
  <si>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</si>
  <si>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</si>
  <si>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</si>
  <si>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</si>
  <si>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</si>
  <si>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</si>
  <si>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</si>
  <si>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</si>
  <si>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</si>
  <si>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</si>
  <si>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</si>
  <si>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</si>
  <si>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</si>
  <si>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</si>
  <si>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</si>
  <si>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</si>
  <si>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</si>
  <si>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</si>
  <si>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</si>
  <si>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</si>
  <si>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</si>
  <si>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</si>
  <si>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</si>
  <si>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</si>
  <si>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</si>
  <si>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</si>
  <si>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</si>
  <si>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</si>
  <si>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</si>
  <si>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</si>
  <si>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</si>
  <si>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</si>
  <si>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</si>
  <si>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</si>
  <si>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</si>
  <si>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</si>
  <si>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</si>
  <si>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</si>
  <si>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</si>
  <si>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</si>
  <si>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</si>
  <si>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</si>
  <si>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</si>
  <si>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</si>
  <si>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</si>
  <si>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</si>
  <si>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</si>
  <si>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</si>
  <si>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</si>
  <si>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</si>
  <si>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</si>
  <si>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</si>
  <si>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</si>
  <si>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</si>
  <si>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</si>
  <si>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</si>
  <si>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</si>
  <si>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</si>
  <si>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</si>
  <si>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</si>
  <si>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</si>
  <si>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</si>
  <si>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</si>
  <si>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</si>
  <si>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</si>
  <si>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</si>
  <si>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</si>
  <si>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</si>
  <si>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</si>
  <si>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</si>
  <si>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</si>
  <si>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</si>
  <si>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</si>
  <si>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</si>
  <si>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</si>
  <si>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</si>
  <si>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</si>
  <si>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</si>
  <si>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</si>
  <si>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</si>
  <si>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</si>
  <si>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</si>
  <si>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</si>
  <si>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</si>
  <si>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</si>
  <si>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</si>
  <si>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</si>
  <si>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</si>
  <si>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</si>
  <si>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</si>
  <si>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</si>
  <si>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</si>
  <si>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</si>
  <si>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</si>
  <si>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</si>
  <si>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</si>
  <si>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</si>
  <si>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</si>
  <si>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</si>
  <si>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</si>
  <si>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</si>
  <si>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</si>
  <si>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</si>
  <si>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</si>
  <si>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</si>
  <si>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</si>
  <si>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</si>
  <si>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</si>
  <si>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</si>
  <si>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</si>
  <si>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</si>
  <si>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</si>
  <si>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</si>
  <si>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</si>
  <si>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</si>
  <si>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</si>
  <si>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</si>
  <si>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</si>
  <si>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</si>
  <si>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</si>
  <si>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</si>
  <si>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</si>
  <si>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</si>
  <si>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</si>
  <si>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</si>
  <si>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</si>
  <si>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</si>
  <si>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</si>
  <si>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</si>
  <si>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</si>
  <si>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</si>
  <si>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</si>
  <si>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</si>
  <si>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</si>
  <si>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</si>
  <si>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</si>
  <si>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</si>
  <si>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</si>
  <si>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</si>
  <si>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</si>
  <si>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</si>
  <si>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</si>
  <si>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</si>
  <si>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</si>
  <si>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</si>
  <si>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</si>
  <si>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</si>
  <si>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</si>
  <si>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</si>
  <si>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</si>
  <si>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</si>
  <si>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</si>
  <si>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</si>
  <si>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</si>
  <si>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</si>
  <si>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</si>
  <si>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</si>
  <si>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</si>
  <si>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</si>
  <si>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</si>
  <si>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</si>
  <si>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</si>
  <si>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</si>
  <si>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</si>
  <si>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</si>
  <si>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</si>
  <si>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</si>
  <si>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</si>
  <si>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</si>
  <si>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</si>
  <si>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</si>
  <si>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</si>
  <si>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</si>
  <si>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</si>
  <si>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</si>
  <si>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</si>
  <si>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</si>
  <si>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</si>
  <si>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</si>
  <si>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</si>
  <si>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</si>
  <si>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</si>
  <si>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</si>
  <si>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</si>
  <si>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</si>
  <si>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</si>
  <si>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</si>
  <si>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</si>
  <si>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</si>
  <si>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</si>
  <si>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</si>
  <si>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</si>
  <si>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</si>
  <si>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</si>
  <si>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</si>
  <si>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</si>
  <si>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</si>
  <si>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</si>
  <si>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</si>
  <si>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</si>
  <si>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</si>
  <si>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</si>
  <si>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</si>
  <si>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</si>
  <si>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</si>
  <si>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</si>
  <si>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</si>
  <si>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</si>
  <si>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</si>
  <si>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</si>
  <si>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</si>
  <si>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</si>
  <si>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</si>
  <si>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</si>
  <si>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</si>
  <si>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</si>
  <si>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</si>
  <si>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</si>
  <si>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</si>
  <si>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</si>
  <si>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</si>
  <si>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</si>
  <si>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</si>
  <si>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</si>
  <si>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</si>
  <si>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</si>
  <si>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</si>
  <si>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</si>
  <si>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</si>
  <si>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</si>
  <si>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</si>
  <si>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</si>
  <si>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</si>
  <si>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</si>
  <si>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</si>
  <si>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</si>
  <si>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</si>
  <si>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</si>
  <si>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</si>
  <si>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</si>
  <si>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</si>
  <si>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</si>
  <si>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</si>
  <si>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</si>
  <si>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</si>
  <si>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</si>
  <si>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</si>
  <si>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</si>
  <si>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</si>
  <si>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</si>
  <si>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</si>
  <si>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</si>
  <si>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</si>
  <si>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</si>
  <si>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</si>
  <si>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</si>
  <si>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</si>
  <si>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</si>
  <si>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</si>
  <si>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</si>
  <si>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</si>
  <si>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</si>
  <si>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</si>
  <si>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</si>
  <si>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</si>
  <si>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</si>
  <si>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</si>
  <si>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</si>
  <si>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</si>
  <si>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</si>
  <si>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</si>
  <si>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</si>
  <si>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</si>
  <si>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</si>
  <si>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</si>
  <si>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</si>
  <si>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</si>
  <si>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</si>
  <si>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</si>
  <si>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</si>
  <si>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</si>
  <si>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</si>
  <si>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</si>
  <si>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</si>
  <si>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</si>
  <si>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</si>
  <si>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</si>
  <si>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</si>
  <si>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</si>
  <si>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</si>
  <si>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</si>
  <si>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</si>
  <si>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</si>
  <si>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</si>
  <si>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</si>
  <si>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</si>
  <si>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</si>
  <si>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</si>
  <si>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</si>
  <si>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</si>
  <si>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</si>
  <si>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</si>
  <si>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</si>
  <si>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</si>
  <si>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</si>
  <si>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</si>
  <si>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</si>
  <si>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</si>
  <si>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</si>
  <si>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</si>
  <si>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</si>
  <si>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</si>
  <si>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</si>
  <si>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</si>
  <si>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</si>
  <si>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</si>
  <si>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</si>
  <si>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</si>
  <si>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</si>
  <si>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</si>
  <si>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</si>
  <si>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</si>
  <si>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</si>
  <si>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</si>
  <si>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</si>
  <si>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</si>
  <si>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</si>
  <si>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</si>
  <si>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</si>
  <si>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</si>
  <si>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</si>
  <si>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</si>
  <si>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</si>
  <si>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</si>
  <si>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</si>
  <si>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</si>
  <si>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</si>
  <si>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</si>
  <si>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</si>
  <si>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</si>
  <si>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</si>
  <si>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</si>
  <si>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</si>
  <si>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</si>
  <si>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</si>
  <si>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</si>
  <si>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</si>
  <si>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</si>
  <si>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</si>
  <si>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</si>
  <si>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</si>
  <si>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</si>
  <si>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</si>
  <si>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</si>
  <si>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</si>
  <si>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</si>
  <si>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</si>
  <si>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</si>
  <si>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</si>
  <si>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</si>
  <si>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</si>
  <si>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</si>
  <si>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</si>
  <si>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</si>
  <si>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</si>
  <si>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</si>
  <si>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</si>
  <si>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</si>
  <si>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</si>
  <si>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</si>
  <si>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</si>
  <si>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</si>
  <si>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</si>
  <si>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</si>
  <si>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</si>
  <si>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</si>
  <si>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</si>
  <si>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</si>
  <si>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</si>
  <si>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</si>
  <si>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</si>
  <si>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</si>
  <si>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</si>
  <si>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</si>
  <si>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</si>
  <si>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</si>
  <si>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</si>
  <si>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</si>
  <si>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</si>
  <si>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</si>
  <si>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</si>
  <si>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</si>
  <si>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</si>
  <si>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</si>
  <si>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</si>
  <si>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</si>
  <si>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</si>
  <si>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</si>
  <si>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</si>
  <si>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</si>
  <si>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</si>
  <si>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</si>
  <si>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</si>
  <si>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</si>
  <si>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</si>
  <si>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</si>
  <si>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</si>
  <si>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</si>
  <si>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</si>
  <si>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</si>
  <si>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</si>
  <si>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</si>
  <si>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</si>
  <si>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</si>
  <si>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</si>
  <si>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</si>
  <si>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</si>
  <si>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</si>
  <si>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</si>
  <si>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</si>
  <si>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</si>
  <si>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</si>
  <si>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</si>
  <si>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</si>
  <si>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</si>
  <si>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</si>
  <si>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</si>
  <si>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</si>
  <si>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</si>
  <si>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</si>
  <si>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</si>
  <si>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</si>
  <si>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</si>
  <si>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</si>
  <si>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</si>
  <si>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</si>
  <si>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</si>
  <si>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</si>
  <si>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</si>
  <si>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</si>
  <si>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</si>
  <si>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</si>
  <si>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</si>
  <si>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</si>
  <si>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</si>
  <si>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</si>
  <si>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</si>
  <si>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</si>
  <si>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</si>
  <si>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</si>
  <si>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</si>
  <si>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</si>
  <si>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</si>
  <si>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</si>
  <si>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</si>
  <si>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</si>
  <si>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</si>
  <si>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</si>
  <si>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</si>
  <si>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</si>
  <si>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</si>
  <si>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</si>
  <si>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</si>
  <si>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</si>
  <si>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</si>
  <si>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</si>
  <si>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</si>
  <si>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</si>
  <si>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</si>
  <si>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</si>
  <si>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</si>
  <si>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</si>
  <si>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</si>
  <si>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</si>
  <si>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</si>
  <si>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</si>
  <si>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</si>
  <si>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</si>
  <si>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</si>
  <si>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</si>
  <si>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</si>
  <si>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</si>
  <si>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</si>
  <si>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</si>
  <si>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</si>
  <si>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</si>
  <si>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</si>
  <si>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</si>
  <si>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</si>
  <si>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</si>
  <si>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</si>
  <si>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</si>
  <si>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</si>
  <si>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</si>
  <si>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</si>
  <si>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</si>
  <si>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</si>
  <si>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</si>
  <si>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</si>
  <si>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</si>
  <si>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</si>
  <si>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</si>
  <si>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</si>
  <si>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</si>
  <si>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</si>
  <si>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</si>
  <si>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</si>
  <si>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</si>
  <si>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</si>
  <si>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</si>
  <si>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</si>
  <si>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</si>
  <si>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</si>
  <si>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</si>
  <si>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</si>
  <si>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</si>
  <si>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</si>
  <si>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</si>
  <si>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</si>
  <si>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</si>
  <si>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</si>
  <si>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</si>
  <si>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</si>
  <si>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</si>
  <si>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</si>
  <si>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</si>
  <si>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</si>
  <si>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</si>
  <si>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</si>
  <si>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</si>
  <si>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</si>
  <si>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</si>
  <si>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</si>
  <si>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</si>
  <si>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</si>
  <si>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</si>
  <si>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</si>
  <si>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</si>
  <si>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</si>
  <si>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</si>
  <si>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</si>
  <si>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</si>
  <si>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</si>
  <si>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</si>
  <si>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</si>
  <si>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</si>
  <si>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</si>
  <si>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</si>
  <si>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</si>
  <si>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</si>
  <si>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</si>
  <si>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</si>
  <si>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</si>
  <si>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</si>
  <si>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</si>
  <si>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</si>
  <si>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</si>
  <si>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</si>
  <si>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</si>
  <si>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</si>
  <si>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</si>
  <si>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</si>
  <si>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</si>
  <si>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</si>
  <si>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</si>
  <si>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</si>
  <si>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</si>
  <si>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</si>
  <si>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</si>
  <si>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</si>
  <si>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</si>
  <si>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</si>
  <si>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</si>
  <si>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</si>
  <si>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</si>
  <si>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</si>
  <si>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</si>
  <si>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</si>
  <si>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</si>
  <si>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</si>
  <si>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</si>
  <si>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</si>
  <si>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</si>
  <si>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</si>
  <si>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</si>
  <si>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</si>
  <si>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</si>
  <si>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</si>
  <si>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</si>
  <si>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</si>
  <si>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</si>
  <si>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</si>
  <si>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</si>
  <si>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</si>
  <si>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</si>
  <si>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</si>
  <si>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</si>
  <si>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</si>
  <si>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</si>
  <si>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</si>
  <si>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</si>
  <si>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</si>
  <si>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</si>
  <si>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</si>
  <si>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</si>
  <si>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</si>
  <si>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</si>
  <si>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</si>
  <si>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</si>
  <si>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</si>
  <si>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</si>
  <si>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</si>
  <si>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</si>
  <si>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</si>
  <si>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</si>
  <si>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</si>
  <si>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</si>
  <si>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</si>
  <si>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</si>
  <si>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</si>
  <si>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</si>
  <si>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</si>
  <si>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</si>
  <si>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</si>
  <si>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</si>
  <si>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</si>
  <si>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</si>
  <si>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</si>
  <si>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</si>
  <si>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</si>
  <si>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</si>
  <si>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</si>
  <si>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</si>
  <si>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</si>
  <si>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</si>
  <si>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</si>
  <si>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</si>
  <si>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</si>
  <si>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</si>
  <si>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</si>
  <si>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</si>
  <si>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</si>
  <si>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</si>
  <si>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</si>
  <si>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</si>
  <si>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</si>
  <si>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</si>
  <si>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</si>
  <si>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</si>
  <si>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</si>
  <si>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</si>
  <si>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</si>
  <si>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</si>
  <si>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</si>
  <si>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</si>
  <si>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</si>
  <si>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</si>
  <si>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</si>
  <si>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</si>
  <si>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</si>
  <si>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</si>
  <si>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</si>
  <si>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</si>
  <si>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</si>
  <si>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</si>
  <si>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</si>
  <si>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</si>
  <si>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</si>
  <si>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</si>
  <si>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</si>
  <si>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</si>
  <si>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</si>
  <si>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</si>
  <si>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</si>
  <si>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</si>
  <si>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</si>
  <si>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</si>
  <si>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</si>
  <si>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</si>
  <si>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</si>
  <si>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</si>
  <si>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</si>
  <si>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</si>
  <si>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</si>
  <si>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</si>
  <si>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</si>
  <si>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</si>
  <si>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</si>
  <si>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</si>
  <si>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</si>
  <si>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</si>
  <si>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</si>
  <si>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</si>
  <si>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</si>
  <si>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</si>
  <si>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</si>
  <si>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</si>
  <si>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</si>
  <si>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</si>
  <si>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</si>
  <si>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</si>
  <si>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</si>
  <si>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</si>
  <si>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</si>
  <si>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</si>
  <si>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</si>
  <si>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</si>
  <si>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</si>
  <si>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</si>
  <si>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</si>
  <si>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</si>
  <si>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</si>
  <si>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</si>
  <si>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</si>
  <si>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</si>
  <si>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</si>
  <si>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</si>
  <si>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</si>
  <si>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</si>
  <si>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</si>
  <si>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</si>
  <si>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</si>
  <si>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</si>
  <si>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</si>
  <si>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</si>
  <si>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</si>
  <si>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</si>
  <si>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</si>
  <si>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</si>
  <si>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</si>
  <si>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</si>
  <si>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</si>
  <si>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</si>
  <si>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</si>
  <si>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</si>
  <si>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</si>
  <si>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</si>
  <si>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</si>
  <si>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</si>
  <si>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</si>
  <si>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</si>
  <si>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</si>
  <si>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</si>
  <si>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</si>
  <si>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</si>
  <si>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</si>
  <si>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</si>
  <si>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</si>
  <si>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</si>
  <si>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</si>
  <si>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</si>
  <si>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</si>
  <si>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</si>
  <si>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</si>
  <si>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</si>
  <si>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</si>
  <si>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</si>
  <si>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</si>
  <si>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</si>
  <si>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</si>
  <si>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</si>
  <si>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</si>
  <si>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</si>
  <si>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</si>
  <si>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</si>
  <si>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</si>
  <si>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</si>
  <si>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</si>
  <si>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</si>
  <si>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</si>
  <si>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</si>
  <si>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</si>
  <si>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</si>
  <si>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</si>
  <si>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</si>
  <si>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</si>
  <si>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</si>
  <si>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</si>
  <si>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</si>
  <si>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</si>
  <si>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</si>
  <si>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</si>
  <si>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</si>
  <si>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</si>
  <si>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</si>
  <si>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</si>
  <si>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</si>
  <si>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</si>
  <si>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</si>
  <si>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</si>
  <si>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</si>
  <si>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</si>
  <si>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</si>
  <si>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</si>
  <si>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</si>
  <si>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</si>
  <si>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</si>
  <si>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</si>
  <si>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</si>
  <si>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</si>
  <si>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</si>
  <si>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</si>
  <si>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</si>
  <si>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</si>
  <si>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</si>
  <si>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</si>
  <si>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</si>
  <si>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</si>
  <si>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</si>
  <si>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</si>
  <si>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</si>
  <si>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</si>
  <si>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</si>
  <si>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</si>
  <si>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</si>
  <si>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</si>
  <si>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</si>
  <si>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</si>
  <si>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</si>
  <si>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</si>
  <si>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</si>
  <si>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</si>
  <si>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</si>
  <si>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</si>
  <si>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</si>
  <si>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</si>
  <si>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</si>
  <si>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</si>
  <si>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</si>
  <si>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</si>
  <si>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</si>
  <si>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</si>
  <si>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</si>
  <si>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</si>
  <si>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</si>
  <si>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</si>
  <si>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</si>
  <si>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</si>
  <si>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</si>
  <si>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</si>
  <si>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</si>
  <si>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</si>
  <si>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</si>
  <si>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</si>
  <si>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</si>
  <si>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</si>
  <si>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</si>
  <si>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</si>
  <si>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</si>
  <si>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</si>
  <si>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</si>
  <si>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</si>
  <si>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</si>
  <si>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</si>
  <si>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</si>
  <si>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</si>
  <si>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</si>
  <si>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</si>
  <si>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</si>
  <si>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</si>
  <si>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</si>
  <si>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</si>
  <si>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</si>
  <si>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</si>
  <si>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</si>
  <si>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</si>
  <si>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</si>
  <si>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</si>
  <si>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</si>
  <si>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</si>
  <si>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</si>
  <si>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</si>
  <si>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</si>
  <si>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</si>
  <si>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</si>
  <si>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</si>
  <si>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</si>
  <si>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</si>
  <si>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</si>
  <si>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</si>
  <si>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</si>
  <si>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</si>
  <si>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</si>
  <si>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</si>
  <si>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</si>
  <si>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</si>
  <si>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</si>
  <si>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</si>
  <si>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</si>
  <si>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</si>
  <si>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</si>
  <si>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</si>
  <si>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</si>
  <si>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</si>
  <si>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</si>
  <si>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</si>
  <si>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</si>
  <si>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</si>
  <si>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</si>
  <si>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</si>
  <si>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</si>
  <si>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</si>
  <si>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</si>
  <si>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</si>
  <si>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</si>
  <si>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</si>
  <si>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</si>
  <si>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</si>
  <si>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</si>
  <si>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</si>
  <si>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</si>
  <si>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</si>
  <si>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</si>
  <si>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</si>
  <si>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</si>
  <si>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</si>
  <si>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</si>
  <si>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</si>
  <si>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</si>
  <si>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</si>
  <si>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</si>
  <si>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</si>
  <si>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</si>
  <si>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</si>
  <si>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</si>
  <si>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</si>
  <si>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</si>
  <si>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</si>
  <si>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</si>
  <si>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</si>
  <si>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</si>
  <si>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</si>
  <si>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</si>
  <si>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</si>
  <si>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</si>
  <si>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</si>
  <si>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</si>
  <si>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</si>
  <si>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</si>
  <si>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</si>
  <si>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</si>
  <si>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</si>
  <si>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</si>
  <si>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</si>
  <si>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</si>
  <si>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</si>
  <si>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</si>
  <si>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</si>
  <si>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</si>
  <si>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</si>
  <si>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</si>
  <si>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</si>
  <si>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</si>
  <si>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</si>
  <si>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</si>
  <si>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</si>
  <si>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</si>
  <si>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</si>
  <si>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</si>
  <si>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</si>
  <si>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</si>
  <si>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</si>
  <si>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</si>
  <si>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</si>
  <si>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</si>
  <si>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</si>
  <si>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</si>
  <si>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</si>
  <si>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</si>
  <si>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</si>
  <si>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</si>
  <si>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</si>
  <si>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</si>
  <si>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</si>
  <si>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</si>
  <si>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</si>
  <si>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</si>
  <si>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</si>
  <si>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</si>
  <si>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</si>
  <si>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</si>
  <si>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</si>
  <si>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</si>
  <si>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</si>
  <si>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</si>
  <si>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</si>
  <si>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</si>
  <si>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</si>
  <si>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</si>
  <si>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</si>
  <si>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</si>
  <si>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</si>
  <si>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</si>
  <si>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</si>
  <si>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</si>
  <si>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</si>
  <si>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</si>
  <si>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</si>
  <si>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</si>
  <si>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</si>
  <si>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</si>
  <si>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</si>
  <si>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</si>
  <si>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</si>
  <si>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</si>
  <si>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</si>
  <si>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</si>
  <si>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</si>
  <si>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</si>
  <si>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</si>
  <si>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</si>
  <si>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</si>
  <si>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</si>
  <si>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</si>
  <si>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</si>
  <si>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</si>
  <si>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</si>
  <si>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</si>
  <si>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</si>
  <si>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</si>
  <si>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</si>
  <si>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</si>
  <si>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</si>
  <si>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</si>
  <si>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</si>
  <si>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</si>
  <si>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</si>
  <si>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</si>
  <si>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</si>
  <si>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</si>
  <si>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</si>
  <si>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</si>
  <si>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</si>
  <si>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</si>
  <si>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</si>
  <si>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</si>
  <si>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</si>
  <si>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</si>
  <si>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</si>
  <si>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</si>
  <si>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</si>
  <si>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</si>
  <si>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</si>
  <si>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</si>
  <si>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</si>
  <si>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</si>
  <si>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</si>
  <si>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</si>
  <si>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</si>
  <si>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</si>
  <si>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</si>
  <si>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</si>
  <si>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</si>
  <si>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</si>
  <si>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</si>
  <si>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</si>
  <si>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</si>
  <si>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</si>
  <si>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</si>
  <si>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</si>
  <si>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</si>
  <si>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</si>
  <si>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</si>
  <si>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</si>
  <si>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</si>
  <si>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</si>
  <si>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</si>
  <si>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</si>
  <si>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</si>
  <si>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</si>
  <si>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</si>
  <si>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</si>
  <si>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</si>
  <si>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</si>
  <si>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</si>
  <si>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</si>
  <si>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</si>
  <si>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</si>
  <si>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</si>
  <si>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</si>
  <si>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</si>
  <si>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</si>
  <si>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</si>
  <si>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</si>
  <si>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</si>
  <si>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</si>
  <si>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</si>
  <si>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</si>
  <si>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</si>
  <si>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</si>
  <si>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</si>
  <si>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</si>
  <si>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</si>
  <si>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</si>
  <si>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</si>
  <si>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</si>
  <si>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</si>
  <si>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</si>
  <si>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</si>
  <si>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</si>
  <si>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</si>
  <si>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</si>
  <si>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</si>
  <si>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</si>
  <si>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</si>
  <si>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</si>
  <si>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</si>
  <si>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</si>
  <si>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</si>
  <si>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</si>
  <si>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</si>
  <si>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</si>
  <si>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</si>
  <si>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</si>
  <si>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</si>
  <si>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</si>
  <si>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</si>
  <si>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</si>
  <si>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</si>
  <si>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</si>
  <si>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</si>
  <si>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</si>
  <si>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</si>
  <si>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</si>
  <si>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</si>
  <si>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</si>
  <si>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</si>
  <si>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</si>
  <si>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</si>
  <si>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</si>
  <si>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</si>
  <si>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</si>
  <si>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</si>
  <si>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</si>
  <si>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</si>
  <si>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</si>
  <si>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</si>
  <si>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</si>
  <si>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</si>
  <si>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</si>
  <si>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</si>
  <si>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</si>
  <si>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</si>
  <si>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</si>
  <si>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</si>
  <si>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</si>
  <si>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</si>
  <si>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</si>
  <si>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</si>
  <si>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</si>
  <si>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</si>
  <si>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</si>
  <si>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</si>
  <si>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</si>
  <si>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</si>
  <si>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</si>
  <si>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</si>
  <si>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</si>
  <si>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</si>
  <si>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</si>
  <si>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</si>
  <si>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</si>
  <si>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</si>
  <si>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</si>
  <si>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</si>
  <si>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</si>
  <si>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</si>
  <si>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</si>
  <si>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</si>
  <si>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</si>
  <si>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</si>
  <si>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</si>
  <si>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</si>
  <si>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</si>
  <si>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</si>
  <si>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</si>
  <si>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</si>
  <si>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</si>
  <si>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</si>
  <si>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</si>
  <si>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</si>
  <si>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</si>
  <si>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</si>
  <si>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</si>
  <si>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</si>
  <si>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</si>
  <si>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</si>
  <si>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</si>
  <si>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</si>
  <si>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</si>
  <si>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</si>
  <si>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</si>
  <si>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</si>
  <si>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</si>
  <si>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</si>
  <si>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</si>
  <si>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</si>
  <si>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</si>
  <si>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</si>
  <si>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</si>
  <si>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</si>
  <si>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</si>
  <si>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</si>
  <si>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</si>
  <si>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</si>
  <si>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</si>
  <si>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</si>
  <si>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</si>
  <si>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</si>
  <si>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</si>
  <si>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</si>
  <si>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</si>
  <si>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</si>
  <si>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</si>
  <si>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</si>
  <si>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</si>
  <si>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</si>
  <si>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</si>
  <si>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</si>
  <si>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</si>
  <si>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</si>
  <si>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</si>
  <si>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</si>
  <si>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</si>
  <si>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</si>
  <si>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</si>
  <si>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</si>
  <si>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</si>
  <si>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</si>
  <si>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</si>
  <si>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</si>
  <si>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</si>
  <si>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</si>
  <si>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</si>
  <si>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</si>
  <si>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</si>
  <si>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</si>
  <si>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</si>
  <si>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</si>
  <si>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</si>
  <si>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</si>
  <si>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</si>
  <si>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</si>
  <si>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</si>
  <si>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</si>
  <si>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</si>
  <si>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</si>
  <si>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</si>
  <si>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</si>
  <si>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</si>
  <si>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</si>
  <si>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</si>
  <si>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</si>
  <si>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</si>
  <si>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</si>
  <si>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</si>
  <si>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</si>
  <si>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</si>
  <si>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</si>
  <si>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</si>
  <si>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</si>
  <si>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</si>
  <si>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</si>
  <si>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</si>
  <si>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</si>
  <si>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</si>
  <si>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</si>
  <si>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</si>
  <si>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</si>
  <si>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</si>
  <si>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</si>
  <si>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</si>
  <si>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</si>
  <si>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</si>
  <si>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</si>
  <si>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</si>
  <si>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</si>
  <si>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</si>
  <si>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</si>
  <si>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</si>
  <si>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</si>
  <si>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</si>
  <si>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</si>
  <si>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</si>
  <si>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</si>
  <si>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</si>
  <si>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</si>
  <si>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</si>
  <si>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</si>
  <si>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</si>
  <si>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</si>
  <si>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</si>
  <si>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</si>
  <si>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</si>
  <si>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</si>
  <si>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</si>
  <si>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</si>
  <si>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</si>
  <si>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</si>
  <si>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</si>
  <si>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</si>
  <si>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</si>
  <si>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</si>
  <si>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</si>
  <si>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</si>
  <si>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</si>
  <si>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</si>
  <si>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</si>
  <si>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</si>
  <si>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</si>
  <si>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</si>
  <si>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</si>
  <si>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</si>
  <si>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</si>
  <si>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</si>
  <si>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</si>
  <si>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</si>
  <si>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</si>
  <si>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</si>
  <si>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</si>
  <si>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</si>
  <si>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</si>
  <si>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</si>
  <si>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</si>
  <si>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</si>
  <si>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</si>
  <si>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</si>
  <si>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</si>
  <si>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</si>
  <si>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</si>
  <si>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</si>
  <si>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</si>
  <si>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</si>
  <si>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</si>
  <si>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</si>
  <si>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</si>
  <si>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</si>
  <si>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</si>
  <si>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</si>
  <si>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</si>
  <si>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</si>
  <si>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</si>
  <si>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</si>
  <si>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</si>
  <si>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</si>
  <si>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</si>
  <si>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</si>
  <si>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</si>
  <si>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</si>
  <si>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</si>
  <si>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</si>
  <si>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</si>
  <si>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</si>
  <si>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</si>
  <si>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</si>
  <si>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</si>
  <si>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</si>
  <si>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</si>
  <si>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</si>
  <si>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</si>
  <si>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</si>
  <si>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</si>
  <si>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</si>
  <si>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</si>
  <si>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</si>
  <si>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</si>
  <si>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</si>
  <si>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</si>
  <si>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</si>
  <si>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</si>
  <si>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</si>
  <si>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</si>
  <si>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</si>
  <si>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</si>
  <si>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</si>
  <si>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</si>
  <si>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</si>
  <si>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</si>
  <si>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</si>
  <si>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</si>
  <si>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</si>
  <si>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</si>
  <si>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</si>
  <si>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</si>
  <si>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</si>
  <si>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</si>
  <si>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</si>
  <si>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</si>
  <si>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</si>
  <si>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</si>
  <si>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</si>
  <si>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</si>
  <si>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</si>
  <si>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</si>
  <si>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</si>
  <si>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</si>
  <si>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</si>
  <si>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</si>
  <si>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</si>
  <si>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</si>
  <si>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</si>
  <si>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</si>
  <si>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</si>
  <si>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</si>
  <si>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</si>
  <si>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</si>
  <si>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</si>
  <si>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</si>
  <si>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</si>
  <si>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</si>
  <si>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</si>
  <si>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</si>
  <si>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</si>
  <si>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</si>
  <si>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</si>
  <si>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</si>
  <si>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</si>
  <si>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</si>
  <si>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</si>
  <si>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</si>
  <si>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</si>
  <si>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</si>
  <si>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</si>
  <si>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</si>
  <si>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</si>
  <si>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</si>
  <si>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</si>
  <si>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</si>
  <si>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</si>
  <si>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</si>
  <si>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</si>
  <si>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</si>
  <si>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</si>
  <si>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</si>
  <si>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</si>
  <si>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</si>
  <si>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</si>
  <si>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</si>
  <si>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</si>
  <si>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</si>
  <si>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</si>
  <si>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</si>
  <si>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</si>
  <si>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</si>
  <si>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</si>
  <si>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</si>
  <si>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</si>
  <si>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</si>
  <si>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</si>
  <si>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</si>
  <si>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</si>
  <si>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</si>
  <si>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</si>
  <si>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</si>
  <si>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</si>
  <si>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</si>
  <si>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</si>
  <si>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</si>
  <si>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</si>
  <si>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</si>
  <si>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</si>
  <si>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</si>
  <si>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</si>
  <si>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</si>
  <si>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</si>
  <si>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</si>
  <si>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</si>
  <si>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</si>
  <si>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</si>
  <si>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</si>
  <si>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</si>
  <si>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</si>
  <si>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</si>
  <si>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</si>
  <si>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</si>
  <si>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</si>
  <si>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</si>
  <si>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</si>
  <si>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</si>
  <si>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</si>
  <si>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</si>
  <si>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</si>
  <si>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</si>
  <si>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</si>
  <si>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</si>
  <si>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</si>
  <si>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</si>
  <si>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</si>
  <si>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</si>
  <si>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</si>
  <si>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</si>
  <si>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</si>
  <si>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</si>
  <si>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</si>
  <si>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</si>
  <si>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</si>
  <si>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</si>
  <si>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</si>
  <si>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</si>
  <si>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</si>
  <si>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</si>
  <si>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</si>
  <si>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</si>
  <si>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</si>
  <si>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</si>
  <si>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</si>
  <si>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</si>
  <si>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</si>
  <si>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</si>
  <si>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</si>
  <si>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</si>
  <si>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</si>
  <si>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</si>
  <si>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</si>
  <si>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</si>
  <si>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</si>
  <si>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</si>
  <si>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</si>
  <si>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</si>
  <si>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</si>
  <si>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</si>
  <si>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</si>
  <si>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</si>
  <si>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</si>
  <si>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</si>
  <si>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</si>
  <si>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</si>
  <si>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</si>
  <si>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</si>
  <si>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</si>
  <si>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</si>
  <si>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</si>
  <si>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</si>
  <si>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</si>
  <si>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</si>
  <si>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</si>
  <si>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</si>
  <si>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</si>
  <si>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</si>
  <si>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</si>
  <si>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</si>
  <si>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</si>
  <si>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</si>
  <si>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</si>
  <si>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</si>
  <si>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</si>
  <si>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</si>
  <si>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</si>
  <si>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</si>
  <si>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</si>
  <si>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</si>
  <si>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</si>
  <si>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</si>
  <si>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</si>
  <si>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</si>
  <si>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</si>
  <si>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</si>
  <si>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</si>
  <si>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</si>
  <si>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</si>
  <si>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</si>
  <si>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</si>
  <si>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</si>
  <si>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</si>
  <si>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</si>
  <si>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</si>
  <si>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</si>
  <si>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</si>
  <si>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</si>
  <si>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</si>
  <si>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</si>
  <si>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</si>
  <si>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</si>
  <si>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</si>
  <si>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</si>
  <si>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</si>
  <si>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</si>
  <si>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</si>
  <si>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</si>
  <si>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</si>
  <si>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</si>
  <si>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</si>
  <si>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</si>
  <si>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</si>
  <si>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</si>
  <si>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</si>
  <si>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</si>
  <si>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</si>
  <si>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</si>
  <si>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</si>
  <si>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</si>
  <si>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</si>
  <si>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</si>
  <si>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</si>
  <si>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</si>
  <si>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</si>
  <si>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</si>
  <si>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</si>
  <si>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</si>
  <si>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</si>
  <si>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</si>
  <si>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</si>
  <si>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</si>
  <si>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</si>
  <si>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</si>
  <si>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</si>
  <si>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</si>
  <si>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</si>
  <si>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</si>
  <si>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</si>
  <si>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</si>
  <si>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</si>
  <si>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</si>
  <si>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</si>
  <si>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</si>
  <si>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</si>
  <si>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</si>
  <si>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</si>
  <si>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</si>
  <si>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</si>
  <si>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</si>
  <si>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</si>
  <si>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</si>
  <si>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</si>
  <si>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</si>
  <si>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</si>
  <si>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</si>
  <si>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</si>
  <si>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</si>
  <si>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</si>
  <si>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</si>
  <si>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</si>
  <si>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</si>
  <si>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</si>
  <si>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</si>
  <si>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</si>
  <si>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</si>
  <si>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</si>
  <si>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</si>
  <si>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</si>
  <si>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</si>
  <si>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</si>
  <si>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</si>
  <si>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</si>
  <si>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</si>
  <si>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</si>
  <si>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</si>
  <si>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</si>
  <si>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</si>
  <si>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</si>
  <si>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</si>
  <si>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</si>
  <si>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</si>
  <si>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</si>
  <si>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</si>
  <si>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</si>
  <si>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</si>
  <si>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</si>
  <si>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</si>
  <si>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</si>
  <si>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</si>
  <si>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</si>
  <si>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</si>
  <si>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</si>
  <si>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</si>
  <si>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</si>
  <si>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</si>
  <si>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</si>
  <si>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</si>
  <si>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</si>
  <si>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</si>
  <si>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</si>
  <si>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</si>
  <si>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</si>
  <si>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</si>
  <si>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</si>
  <si>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</si>
  <si>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</si>
  <si>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</si>
  <si>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</si>
  <si>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</si>
  <si>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</si>
  <si>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</si>
  <si>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</si>
  <si>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</si>
  <si>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</si>
  <si>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</si>
  <si>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</si>
  <si>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</si>
  <si>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</si>
  <si>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</si>
  <si>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</si>
  <si>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</si>
  <si>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</si>
  <si>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</si>
  <si>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</si>
  <si>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</si>
  <si>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</si>
  <si>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</si>
  <si>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</si>
  <si>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</si>
  <si>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</si>
  <si>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</si>
  <si>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</si>
  <si>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</si>
  <si>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</si>
  <si>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</si>
  <si>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</si>
  <si>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</si>
  <si>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</si>
  <si>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</si>
  <si>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</si>
  <si>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</si>
  <si>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</si>
  <si>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</si>
  <si>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</si>
  <si>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</si>
  <si>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</si>
  <si>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</si>
  <si>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</si>
  <si>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</si>
  <si>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</si>
  <si>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</si>
  <si>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</si>
  <si>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</si>
  <si>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</si>
  <si>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</si>
  <si>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</si>
  <si>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</si>
  <si>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</si>
  <si>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</si>
  <si>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</si>
  <si>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</si>
  <si>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</si>
  <si>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</si>
  <si>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</si>
  <si>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</si>
  <si>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</si>
  <si>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</si>
  <si>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</si>
  <si>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</si>
  <si>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</si>
  <si>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</si>
  <si>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</si>
  <si>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</si>
  <si>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</si>
  <si>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</si>
  <si>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</si>
  <si>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</si>
  <si>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</si>
  <si>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</si>
  <si>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</si>
  <si>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</si>
  <si>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</si>
  <si>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</si>
  <si>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</si>
  <si>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</si>
  <si>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</si>
  <si>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</si>
  <si>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</si>
  <si>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</si>
  <si>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</si>
  <si>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</si>
  <si>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</si>
  <si>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</si>
  <si>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</si>
  <si>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</si>
  <si>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</si>
  <si>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</si>
  <si>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</si>
  <si>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</si>
  <si>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</si>
  <si>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</si>
  <si>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</si>
  <si>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</si>
  <si>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</si>
  <si>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</si>
  <si>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</si>
  <si>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</si>
  <si>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</si>
  <si>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</si>
  <si>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</si>
  <si>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</si>
  <si>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</si>
  <si>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</si>
  <si>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</si>
  <si>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</si>
  <si>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</si>
  <si>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</si>
  <si>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</si>
  <si>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</si>
  <si>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</si>
  <si>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</si>
  <si>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</si>
  <si>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</si>
  <si>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</si>
  <si>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</si>
  <si>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</si>
  <si>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</si>
  <si>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</si>
  <si>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</si>
  <si>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</si>
  <si>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</si>
  <si>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</si>
  <si>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</si>
  <si>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</si>
  <si>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</si>
  <si>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</si>
  <si>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</si>
  <si>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</si>
  <si>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</si>
  <si>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</si>
  <si>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</si>
  <si>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</si>
  <si>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</si>
  <si>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</si>
  <si>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</si>
  <si>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</si>
  <si>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</si>
  <si>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</si>
  <si>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</si>
  <si>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</si>
  <si>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</si>
  <si>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</si>
  <si>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</si>
  <si>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</si>
  <si>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</si>
  <si>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</si>
  <si>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</si>
  <si>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</si>
  <si>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</si>
  <si>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</si>
  <si>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</si>
  <si>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</si>
  <si>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</si>
  <si>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</si>
  <si>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</si>
  <si>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</si>
  <si>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</si>
  <si>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</si>
  <si>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</si>
  <si>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</si>
  <si>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</si>
  <si>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</si>
  <si>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</si>
  <si>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</si>
  <si>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</si>
  <si>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</si>
  <si>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</si>
  <si>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</si>
  <si>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</si>
  <si>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</si>
  <si>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</si>
  <si>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</si>
  <si>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</si>
  <si>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</si>
  <si>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</si>
  <si>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</si>
  <si>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</si>
  <si>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</si>
  <si>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</si>
  <si>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</si>
  <si>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</si>
  <si>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</si>
  <si>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</si>
  <si>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</si>
  <si>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</si>
  <si>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</si>
  <si>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</si>
  <si>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</si>
  <si>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</si>
  <si>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</si>
  <si>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</si>
  <si>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</si>
  <si>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</si>
  <si>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</si>
  <si>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</si>
  <si>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</si>
  <si>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</si>
  <si>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</si>
  <si>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</si>
  <si>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</si>
  <si>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</si>
  <si>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</si>
  <si>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</si>
  <si>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</si>
  <si>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</si>
  <si>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</si>
  <si>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</si>
  <si>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</si>
  <si>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</si>
  <si>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</si>
  <si>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</si>
  <si>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</si>
  <si>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</si>
  <si>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</si>
  <si>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</si>
  <si>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</si>
  <si>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</si>
  <si>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</si>
  <si>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</si>
  <si>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</si>
  <si>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</si>
  <si>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</si>
  <si>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</si>
  <si>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</si>
  <si>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</si>
  <si>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</si>
  <si>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</si>
  <si>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</si>
  <si>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</si>
  <si>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</si>
  <si>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</si>
  <si>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</si>
  <si>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</si>
  <si>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</si>
  <si>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</si>
  <si>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</si>
  <si>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</si>
  <si>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</si>
  <si>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</si>
  <si>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</si>
  <si>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</si>
  <si>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</si>
  <si>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</si>
  <si>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</si>
  <si>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</si>
  <si>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</si>
  <si>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</si>
  <si>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</si>
  <si>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</si>
  <si>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</si>
  <si>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</si>
  <si>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</si>
  <si>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</si>
  <si>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</si>
  <si>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</si>
  <si>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</si>
  <si>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</si>
  <si>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</si>
  <si>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</si>
  <si>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</si>
  <si>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</si>
  <si>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</si>
  <si>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</si>
  <si>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</si>
  <si>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</si>
  <si>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</si>
  <si>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</si>
  <si>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</si>
  <si>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</si>
  <si>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</si>
  <si>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</si>
  <si>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</si>
  <si>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</si>
  <si>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</si>
  <si>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</si>
  <si>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</si>
  <si>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</si>
  <si>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</si>
  <si>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</si>
  <si>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</si>
  <si>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</si>
  <si>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</si>
  <si>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</si>
  <si>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</si>
  <si>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</si>
  <si>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</si>
  <si>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</si>
  <si>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</si>
  <si>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</si>
  <si>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</si>
  <si>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</si>
  <si>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</si>
  <si>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</si>
  <si>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</si>
  <si>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</si>
  <si>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</si>
  <si>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</si>
  <si>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</si>
  <si>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</si>
  <si>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</si>
  <si>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</si>
  <si>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</si>
  <si>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</si>
  <si>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</si>
  <si>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</si>
  <si>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</si>
  <si>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</si>
  <si>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</si>
  <si>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</si>
  <si>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</si>
  <si>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</si>
  <si>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</si>
  <si>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</si>
  <si>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</si>
  <si>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</si>
  <si>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</si>
  <si>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</si>
  <si>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</si>
  <si>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</si>
  <si>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</si>
  <si>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</si>
  <si>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</si>
  <si>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</si>
  <si>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</si>
  <si>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</si>
  <si>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</si>
  <si>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</si>
  <si>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</si>
  <si>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</si>
  <si>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</si>
  <si>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</si>
  <si>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</si>
  <si>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</si>
  <si>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</si>
  <si>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</si>
  <si>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</si>
  <si>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</si>
  <si>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</si>
  <si>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</si>
  <si>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</si>
  <si>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</si>
  <si>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</si>
  <si>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</si>
  <si>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</si>
  <si>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</si>
  <si>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</si>
  <si>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</si>
  <si>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</si>
  <si>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</si>
  <si>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</si>
  <si>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</si>
  <si>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</si>
  <si>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</si>
  <si>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</si>
  <si>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</si>
  <si>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</si>
  <si>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</si>
  <si>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</si>
  <si>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</si>
  <si>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</si>
  <si>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</si>
  <si>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</si>
  <si>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</si>
  <si>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</si>
  <si>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</si>
  <si>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</si>
  <si>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</si>
  <si>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</si>
  <si>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</si>
  <si>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</si>
  <si>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</si>
  <si>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</si>
  <si>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</si>
  <si>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</si>
  <si>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</si>
  <si>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</si>
  <si>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</si>
  <si>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</si>
  <si>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</si>
  <si>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</si>
  <si>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</si>
  <si>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</si>
  <si>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</si>
  <si>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</si>
  <si>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</si>
  <si>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</si>
  <si>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</si>
  <si>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</si>
  <si>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</si>
  <si>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</si>
  <si>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</si>
  <si>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</si>
  <si>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</si>
  <si>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</si>
  <si>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</si>
  <si>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</si>
  <si>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</si>
  <si>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</si>
  <si>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</si>
  <si>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</si>
  <si>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</si>
  <si>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</si>
  <si>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</si>
  <si>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</si>
  <si>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</si>
  <si>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</si>
  <si>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</si>
  <si>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</si>
  <si>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</si>
  <si>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</si>
  <si>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</si>
  <si>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</si>
  <si>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</si>
  <si>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</si>
  <si>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</si>
  <si>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</si>
  <si>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</si>
  <si>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</si>
  <si>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</si>
  <si>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</si>
  <si>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</si>
  <si>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</si>
  <si>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</si>
  <si>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</si>
  <si>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</si>
  <si>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</si>
  <si>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</si>
  <si>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</si>
  <si>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</si>
  <si>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</si>
  <si>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</si>
  <si>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</si>
  <si>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</si>
  <si>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</si>
  <si>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</si>
  <si>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</si>
  <si>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</si>
  <si>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</si>
  <si>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</si>
  <si>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</si>
  <si>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</si>
  <si>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</si>
  <si>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</si>
  <si>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</si>
  <si>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</si>
  <si>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</si>
  <si>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</si>
  <si>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</si>
  <si>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</si>
  <si>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</si>
  <si>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</si>
  <si>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</si>
  <si>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</si>
  <si>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</si>
  <si>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</si>
  <si>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</si>
  <si>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</si>
  <si>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</si>
  <si>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</si>
  <si>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</si>
  <si>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</si>
  <si>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</si>
  <si>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</si>
  <si>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</si>
  <si>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</si>
  <si>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</si>
  <si>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</si>
  <si>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</si>
  <si>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</si>
  <si>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</si>
  <si>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</si>
  <si>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</si>
  <si>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</si>
  <si>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</si>
  <si>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</si>
  <si>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</si>
  <si>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</si>
  <si>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</si>
  <si>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</si>
  <si>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</si>
  <si>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</si>
  <si>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</si>
  <si>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</si>
  <si>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</si>
  <si>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</si>
  <si>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</si>
  <si>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</si>
  <si>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</si>
  <si>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</si>
  <si>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</si>
  <si>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</si>
  <si>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</si>
  <si>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</si>
  <si>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</si>
  <si>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</si>
  <si>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</si>
  <si>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</si>
  <si>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</si>
  <si>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</si>
  <si>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</si>
  <si>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</si>
  <si>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</si>
  <si>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</si>
  <si>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</si>
  <si>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</si>
  <si>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</si>
  <si>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</si>
  <si>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</si>
  <si>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</si>
  <si>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</si>
  <si>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</si>
  <si>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</si>
  <si>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</si>
  <si>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</si>
  <si>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</si>
  <si>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</si>
  <si>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</si>
  <si>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</si>
  <si>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</si>
  <si>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</si>
  <si>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</si>
  <si>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</si>
  <si>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</si>
  <si>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</si>
  <si>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</si>
  <si>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</si>
  <si>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</si>
  <si>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</si>
  <si>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</si>
  <si>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</si>
  <si>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</si>
  <si>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</si>
  <si>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</si>
  <si>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</si>
  <si>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</si>
  <si>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</si>
  <si>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</si>
  <si>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</si>
  <si>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</si>
  <si>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</si>
  <si>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</si>
  <si>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</si>
  <si>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</si>
  <si>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</si>
  <si>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</si>
  <si>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</si>
  <si>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</si>
  <si>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</si>
  <si>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</si>
  <si>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</si>
  <si>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</si>
  <si>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</si>
  <si>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</si>
  <si>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</si>
  <si>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</si>
  <si>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</si>
  <si>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</si>
  <si>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</si>
  <si>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</si>
  <si>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</si>
  <si>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</si>
  <si>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</si>
  <si>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</si>
  <si>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</si>
  <si>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</si>
  <si>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</si>
  <si>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</si>
  <si>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</si>
  <si>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</si>
  <si>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</si>
  <si>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</si>
  <si>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</si>
  <si>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</si>
  <si>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</si>
  <si>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</si>
  <si>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</si>
  <si>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</si>
  <si>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</si>
  <si>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</si>
  <si>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</si>
  <si>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</si>
  <si>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</si>
  <si>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</si>
  <si>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</si>
  <si>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</si>
  <si>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</si>
  <si>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</si>
  <si>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</si>
  <si>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</si>
  <si>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</si>
  <si>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</si>
  <si>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</si>
  <si>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</si>
  <si>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</si>
  <si>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</si>
  <si>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</si>
  <si>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</si>
  <si>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</si>
  <si>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</si>
  <si>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</si>
  <si>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</si>
  <si>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</si>
  <si>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</si>
  <si>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</si>
  <si>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</si>
  <si>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</si>
  <si>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</si>
  <si>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</si>
  <si>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</si>
  <si>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</si>
  <si>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</si>
  <si>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</si>
  <si>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</si>
  <si>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</si>
  <si>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</si>
  <si>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</si>
  <si>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</si>
  <si>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</si>
  <si>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</si>
  <si>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</si>
  <si>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</si>
  <si>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</si>
  <si>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</si>
  <si>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</si>
  <si>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</si>
  <si>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</si>
  <si>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</si>
  <si>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</si>
  <si>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</si>
  <si>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</si>
  <si>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</si>
  <si>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</si>
  <si>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</si>
  <si>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</si>
  <si>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</si>
  <si>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</si>
  <si>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</si>
  <si>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</si>
  <si>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</si>
  <si>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</si>
  <si>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</si>
  <si>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</si>
  <si>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</si>
  <si>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</si>
  <si>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</si>
  <si>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</si>
  <si>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</si>
  <si>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</si>
  <si>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</si>
  <si>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</si>
  <si>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</si>
  <si>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</si>
  <si>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</si>
  <si>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</si>
  <si>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</si>
  <si>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</si>
  <si>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</si>
  <si>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</si>
  <si>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</si>
  <si>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</si>
  <si>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</si>
  <si>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</si>
  <si>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</si>
  <si>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</si>
  <si>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</si>
  <si>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</si>
  <si>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</si>
  <si>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</si>
  <si>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</si>
  <si>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</si>
  <si>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</si>
  <si>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</si>
  <si>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</si>
  <si>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</si>
  <si>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</si>
  <si>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</si>
  <si>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</si>
  <si>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</si>
  <si>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</si>
  <si>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</si>
  <si>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</si>
  <si>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</si>
  <si>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</si>
  <si>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</si>
  <si>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</si>
  <si>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</si>
  <si>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</si>
  <si>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</si>
  <si>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</si>
  <si>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</si>
  <si>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</si>
  <si>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</si>
  <si>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</si>
  <si>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</si>
  <si>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</si>
  <si>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</si>
  <si>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</si>
  <si>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</si>
  <si>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</si>
  <si>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</si>
  <si>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</si>
  <si>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</si>
  <si>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</si>
  <si>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</si>
  <si>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</si>
  <si>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</si>
  <si>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</si>
  <si>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</si>
  <si>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</si>
  <si>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</si>
  <si>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</si>
  <si>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</si>
  <si>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</si>
  <si>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</si>
  <si>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</si>
  <si>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</si>
  <si>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</si>
  <si>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</si>
  <si>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</si>
  <si>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</si>
  <si>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</si>
  <si>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</si>
  <si>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</si>
  <si>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</si>
  <si>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</si>
  <si>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</si>
  <si>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</si>
  <si>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</si>
  <si>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</si>
  <si>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</si>
  <si>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</si>
  <si>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</si>
  <si>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</si>
  <si>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</si>
  <si>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</si>
  <si>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</si>
  <si>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</si>
  <si>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</si>
  <si>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</si>
  <si>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</si>
  <si>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</si>
  <si>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</si>
  <si>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</si>
  <si>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</si>
  <si>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</si>
  <si>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</si>
  <si>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</si>
  <si>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</si>
  <si>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</si>
  <si>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</si>
  <si>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</si>
  <si>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</si>
  <si>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</si>
  <si>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</si>
  <si>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</si>
  <si>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</si>
  <si>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</si>
  <si>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</si>
  <si>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</si>
  <si>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</si>
  <si>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</si>
  <si>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</si>
  <si>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</si>
  <si>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</si>
  <si>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</si>
  <si>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</si>
  <si>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</si>
  <si>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</si>
  <si>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</si>
  <si>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</si>
  <si>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</si>
  <si>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</si>
  <si>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</si>
  <si>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</si>
  <si>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</si>
  <si>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</si>
  <si>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</si>
  <si>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</si>
  <si>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</si>
  <si>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</si>
  <si>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</si>
  <si>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</si>
  <si>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</si>
  <si>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</si>
  <si>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</si>
  <si>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</si>
  <si>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</si>
  <si>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</si>
  <si>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</si>
  <si>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</si>
  <si>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</si>
  <si>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</si>
  <si>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</si>
  <si>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</si>
  <si>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</si>
  <si>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</si>
  <si>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</si>
  <si>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</si>
  <si>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</si>
  <si>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</si>
  <si>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</si>
  <si>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</si>
  <si>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</si>
  <si>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</si>
  <si>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</si>
  <si>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</si>
  <si>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</si>
  <si>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</si>
  <si>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</si>
  <si>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</si>
  <si>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</si>
  <si>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</si>
  <si>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</si>
  <si>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</si>
  <si>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</si>
  <si>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</si>
  <si>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</si>
  <si>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</si>
  <si>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</si>
  <si>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</si>
  <si>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</si>
  <si>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</si>
  <si>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</si>
  <si>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</si>
  <si>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</si>
  <si>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</si>
  <si>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</si>
  <si>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</si>
  <si>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</si>
  <si>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</si>
  <si>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</si>
  <si>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</si>
  <si>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</si>
  <si>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</si>
  <si>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</si>
  <si>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</si>
  <si>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</si>
  <si>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</si>
  <si>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</si>
  <si>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</si>
  <si>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</si>
  <si>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</si>
  <si>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</si>
  <si>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</si>
  <si>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</si>
  <si>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</si>
  <si>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</si>
  <si>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</si>
  <si>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</si>
  <si>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</si>
  <si>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</si>
  <si>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</si>
  <si>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</si>
  <si>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</si>
  <si>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</si>
  <si>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</si>
  <si>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</si>
  <si>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</si>
  <si>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</si>
  <si>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</si>
  <si>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</si>
  <si>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</si>
  <si>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</si>
  <si>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</si>
  <si>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</si>
  <si>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</si>
  <si>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</si>
  <si>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</si>
  <si>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</si>
  <si>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</si>
  <si>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</si>
  <si>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</si>
  <si>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</si>
  <si>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</si>
  <si>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</si>
  <si>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</si>
  <si>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</si>
  <si>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</si>
  <si>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</si>
  <si>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</si>
  <si>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</si>
  <si>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</si>
  <si>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</si>
  <si>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</si>
  <si>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</si>
  <si>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</si>
  <si>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</si>
  <si>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</si>
  <si>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</si>
  <si>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</si>
  <si>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</si>
  <si>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</si>
  <si>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</si>
  <si>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</si>
  <si>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</si>
  <si>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</si>
  <si>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</si>
  <si>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</si>
  <si>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</si>
  <si>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</si>
  <si>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</si>
  <si>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</si>
  <si>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</si>
  <si>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</si>
  <si>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</si>
  <si>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</si>
  <si>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</si>
  <si>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</si>
  <si>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</si>
  <si>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</si>
  <si>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</si>
  <si>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</si>
  <si>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</si>
  <si>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</si>
  <si>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</si>
  <si>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</si>
  <si>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</si>
  <si>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</si>
  <si>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</si>
  <si>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</si>
  <si>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</si>
  <si>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</si>
  <si>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</si>
  <si>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</si>
  <si>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</si>
  <si>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</si>
  <si>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</si>
  <si>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</si>
  <si>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</si>
  <si>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</si>
  <si>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</si>
  <si>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</si>
  <si>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</si>
  <si>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</si>
  <si>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</si>
  <si>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</si>
  <si>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</si>
  <si>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</si>
  <si>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</si>
  <si>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</si>
  <si>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</si>
  <si>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</si>
  <si>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</si>
  <si>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</si>
  <si>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</si>
  <si>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</si>
  <si>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</si>
  <si>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</si>
  <si>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</si>
  <si>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</si>
  <si>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</si>
  <si>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</si>
  <si>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</si>
  <si>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</si>
  <si>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</si>
  <si>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</si>
  <si>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</si>
  <si>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</si>
  <si>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</si>
  <si>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</si>
  <si>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</si>
  <si>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</si>
  <si>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</si>
  <si>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</si>
  <si>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</si>
  <si>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</si>
  <si>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</si>
  <si>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</si>
  <si>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</si>
  <si>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</si>
  <si>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</si>
  <si>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</si>
  <si>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</si>
  <si>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</si>
  <si>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</si>
  <si>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</si>
  <si>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</si>
  <si>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</si>
  <si>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</si>
  <si>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</si>
  <si>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</si>
  <si>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</si>
  <si>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</si>
  <si>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</si>
  <si>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</si>
  <si>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</si>
  <si>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</si>
  <si>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</si>
  <si>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</si>
  <si>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</si>
  <si>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</si>
  <si>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</si>
  <si>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</si>
  <si>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</si>
  <si>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</si>
  <si>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</si>
  <si>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</si>
  <si>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</si>
  <si>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</si>
  <si>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</si>
  <si>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</si>
  <si>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</si>
  <si>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</si>
  <si>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</si>
  <si>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</si>
  <si>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</si>
  <si>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</si>
  <si>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</si>
  <si>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</si>
  <si>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</si>
  <si>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</si>
  <si>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</si>
  <si>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</si>
  <si>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</si>
  <si>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</si>
  <si>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</si>
  <si>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</si>
  <si>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</si>
  <si>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</si>
  <si>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</si>
  <si>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</si>
  <si>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</si>
  <si>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</si>
  <si>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</si>
  <si>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</si>
  <si>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</si>
  <si>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</si>
  <si>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</si>
  <si>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</si>
  <si>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</si>
  <si>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</si>
  <si>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</si>
  <si>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</si>
  <si>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</si>
  <si>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</si>
  <si>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</si>
  <si>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</si>
  <si>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</si>
  <si>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</si>
  <si>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</si>
  <si>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</si>
  <si>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</si>
  <si>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</si>
  <si>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</si>
  <si>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</si>
  <si>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</si>
  <si>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</si>
  <si>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</si>
  <si>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</si>
  <si>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</si>
  <si>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</si>
  <si>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</si>
  <si>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</si>
  <si>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</si>
  <si>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</si>
  <si>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</si>
  <si>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</si>
  <si>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</si>
  <si>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</si>
  <si>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</si>
  <si>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</si>
  <si>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</si>
  <si>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</si>
  <si>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</si>
  <si>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</si>
  <si>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</si>
  <si>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</si>
  <si>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</si>
  <si>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</si>
  <si>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</si>
  <si>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</si>
  <si>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</si>
  <si>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</si>
  <si>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</si>
  <si>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</si>
  <si>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</si>
  <si>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</si>
  <si>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</si>
  <si>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</si>
  <si>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</si>
  <si>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</si>
  <si>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</si>
  <si>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</si>
  <si>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</si>
  <si>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</si>
  <si>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</si>
  <si>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</si>
  <si>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</si>
  <si>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</si>
  <si>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</si>
  <si>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</si>
  <si>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</si>
  <si>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</si>
  <si>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</si>
  <si>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</si>
  <si>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</si>
  <si>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</si>
  <si>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</si>
  <si>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</si>
  <si>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</si>
  <si>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</si>
  <si>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</si>
  <si>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</si>
  <si>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</si>
  <si>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</si>
  <si>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</si>
  <si>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</si>
  <si>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</si>
  <si>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</si>
  <si>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</si>
  <si>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</si>
  <si>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</si>
  <si>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</si>
  <si>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</si>
  <si>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</si>
  <si>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</si>
  <si>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</si>
  <si>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</si>
  <si>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</si>
  <si>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</si>
  <si>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</si>
  <si>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</si>
  <si>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</si>
  <si>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</si>
  <si>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</si>
  <si>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</si>
  <si>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</si>
  <si>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</si>
  <si>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</si>
  <si>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</si>
  <si>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</si>
  <si>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</si>
  <si>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</si>
  <si>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</si>
  <si>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</si>
  <si>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</si>
  <si>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</si>
  <si>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</si>
  <si>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</si>
  <si>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</si>
  <si>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</si>
  <si>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</si>
  <si>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</si>
  <si>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</si>
  <si>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</si>
  <si>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</si>
  <si>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</si>
  <si>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</si>
  <si>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</si>
  <si>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</si>
  <si>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</si>
  <si>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</si>
  <si>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</si>
  <si>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</si>
  <si>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</si>
  <si>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</si>
  <si>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</si>
  <si>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</si>
  <si>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</si>
  <si>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</si>
  <si>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</si>
  <si>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</si>
  <si>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</si>
  <si>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</si>
  <si>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</si>
  <si>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</si>
  <si>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</si>
  <si>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</si>
  <si>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</si>
  <si>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</si>
  <si>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</si>
  <si>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</si>
  <si>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</si>
  <si>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</si>
  <si>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</si>
  <si>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</si>
  <si>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</si>
  <si>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</si>
  <si>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</si>
  <si>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</si>
  <si>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</si>
  <si>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</si>
  <si>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</si>
  <si>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</si>
  <si>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</si>
  <si>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</si>
  <si>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</si>
  <si>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</si>
  <si>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</si>
  <si>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</si>
  <si>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</si>
  <si>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</si>
  <si>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</si>
  <si>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</si>
  <si>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</si>
  <si>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</si>
  <si>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</si>
  <si>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</si>
  <si>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</si>
  <si>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</si>
  <si>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</si>
  <si>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</si>
  <si>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</si>
  <si>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</si>
  <si>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</si>
  <si>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</si>
  <si>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</si>
  <si>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</si>
  <si>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</si>
  <si>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</si>
  <si>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</si>
  <si>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</si>
  <si>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</si>
  <si>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</si>
  <si>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</si>
  <si>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</si>
  <si>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</si>
  <si>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</si>
  <si>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</si>
  <si>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</si>
  <si>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</si>
  <si>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</si>
  <si>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</si>
  <si>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</si>
  <si>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</si>
  <si>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</si>
  <si>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</si>
  <si>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</si>
  <si>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</si>
  <si>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</si>
  <si>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</si>
  <si>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</si>
  <si>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</si>
  <si>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</si>
  <si>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</si>
  <si>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</si>
  <si>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</si>
  <si>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</si>
  <si>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</si>
  <si>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</si>
  <si>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</si>
  <si>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</si>
  <si>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</si>
  <si>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</si>
  <si>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</si>
  <si>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</si>
  <si>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</si>
  <si>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</si>
  <si>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</si>
  <si>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</si>
  <si>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</si>
  <si>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</si>
  <si>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</si>
  <si>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</si>
  <si>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</si>
  <si>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</si>
  <si>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</si>
  <si>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</si>
  <si>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</si>
  <si>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</si>
  <si>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</si>
  <si>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</si>
  <si>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</si>
  <si>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</si>
  <si>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</si>
  <si>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</si>
  <si>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</si>
  <si>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</si>
  <si>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</si>
  <si>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</si>
  <si>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</si>
  <si>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</si>
  <si>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</si>
  <si>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</si>
  <si>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</si>
  <si>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</si>
  <si>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</si>
  <si>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</si>
  <si>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</si>
  <si>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</si>
  <si>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</si>
  <si>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</si>
  <si>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</si>
  <si>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</si>
  <si>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</si>
  <si>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</si>
  <si>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</si>
  <si>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</si>
  <si>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</si>
  <si>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</si>
  <si>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</si>
  <si>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</si>
  <si>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</si>
  <si>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</si>
  <si>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</si>
  <si>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</si>
  <si>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</si>
  <si>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</si>
  <si>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</si>
  <si>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</si>
  <si>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</si>
  <si>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</si>
  <si>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</si>
  <si>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</si>
  <si>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</si>
  <si>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</si>
  <si>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</si>
  <si>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</si>
  <si>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</si>
  <si>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</si>
  <si>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</si>
  <si>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</si>
  <si>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</si>
  <si>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</si>
  <si>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</si>
  <si>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</si>
  <si>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</si>
  <si>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</si>
  <si>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</si>
  <si>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</si>
  <si>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</si>
  <si>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</si>
  <si>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</si>
  <si>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</si>
  <si>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</si>
  <si>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</si>
  <si>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</si>
  <si>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</si>
  <si>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</si>
  <si>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</si>
  <si>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</si>
  <si>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</si>
  <si>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</si>
  <si>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</si>
  <si>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</si>
  <si>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</si>
  <si>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</si>
  <si>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</si>
  <si>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</si>
  <si>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</si>
  <si>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</si>
  <si>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</si>
  <si>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</si>
  <si>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</si>
  <si>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</si>
  <si>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</si>
  <si>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</si>
  <si>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</si>
  <si>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</si>
  <si>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</si>
  <si>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</si>
  <si>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</si>
  <si>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</si>
  <si>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</si>
  <si>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</si>
  <si>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</si>
  <si>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</si>
  <si>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</si>
  <si>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</si>
  <si>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</si>
  <si>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</si>
  <si>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</si>
  <si>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</si>
  <si>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</si>
  <si>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</si>
  <si>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</si>
  <si>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</si>
  <si>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</si>
  <si>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</si>
  <si>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</si>
  <si>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</si>
  <si>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</si>
  <si>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</si>
  <si>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</si>
  <si>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</si>
  <si>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</si>
  <si>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</si>
  <si>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</si>
  <si>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</si>
  <si>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</si>
  <si>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</si>
  <si>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</si>
  <si>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</si>
  <si>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</si>
  <si>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</si>
  <si>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</si>
  <si>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</si>
  <si>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</si>
  <si>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</si>
  <si>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</si>
  <si>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</si>
  <si>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</si>
  <si>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</si>
  <si>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</si>
  <si>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</si>
  <si>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</si>
  <si>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</si>
  <si>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</si>
  <si>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</si>
  <si>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</si>
  <si>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</si>
  <si>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</si>
  <si>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</si>
  <si>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</si>
  <si>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</si>
  <si>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</si>
  <si>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</si>
  <si>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</si>
  <si>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</si>
  <si>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</si>
  <si>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</si>
  <si>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</si>
  <si>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</si>
  <si>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</si>
  <si>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</si>
  <si>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</si>
  <si>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</si>
  <si>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</si>
  <si>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</si>
  <si>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</si>
  <si>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</si>
  <si>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</si>
  <si>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</si>
  <si>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</si>
  <si>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</si>
  <si>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</si>
  <si>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</si>
  <si>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</si>
  <si>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</si>
  <si>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</si>
  <si>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</si>
  <si>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</si>
  <si>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</si>
  <si>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</si>
  <si>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</si>
  <si>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</si>
  <si>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</si>
  <si>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</si>
  <si>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</si>
  <si>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</si>
  <si>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</si>
  <si>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</si>
  <si>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</si>
  <si>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</si>
  <si>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</si>
  <si>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</si>
  <si>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</si>
  <si>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</si>
  <si>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</si>
  <si>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</si>
  <si>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</si>
  <si>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</si>
  <si>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</si>
  <si>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</si>
  <si>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</si>
  <si>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</si>
  <si>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</si>
  <si>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</si>
  <si>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</si>
  <si>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</si>
  <si>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</si>
  <si>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</si>
  <si>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</si>
  <si>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</si>
  <si>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</si>
  <si>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</si>
  <si>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</si>
  <si>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</si>
  <si>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</si>
  <si>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</si>
  <si>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</si>
  <si>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</si>
  <si>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</si>
  <si>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</si>
  <si>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</si>
  <si>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</si>
  <si>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</si>
  <si>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</si>
  <si>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</si>
  <si>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</si>
  <si>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</si>
  <si>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</si>
  <si>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</si>
  <si>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</si>
  <si>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</si>
  <si>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</si>
  <si>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</si>
  <si>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</si>
  <si>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</si>
  <si>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</si>
  <si>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</si>
  <si>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</si>
  <si>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</si>
  <si>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</si>
  <si>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</si>
  <si>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</si>
  <si>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</si>
  <si>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</si>
  <si>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</si>
  <si>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</si>
  <si>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</si>
  <si>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</si>
  <si>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</si>
  <si>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</si>
  <si>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</si>
  <si>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</si>
  <si>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</si>
  <si>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</si>
  <si>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</si>
  <si>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</si>
  <si>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</si>
  <si>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</si>
  <si>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</si>
  <si>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</si>
  <si>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</si>
  <si>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</si>
  <si>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</si>
  <si>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</si>
  <si>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</si>
  <si>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</si>
  <si>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</si>
  <si>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</si>
  <si>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</si>
  <si>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</si>
  <si>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</si>
  <si>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</si>
  <si>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</si>
  <si>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</si>
  <si>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</si>
  <si>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</si>
  <si>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</si>
  <si>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</si>
  <si>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</si>
  <si>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</si>
  <si>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</si>
  <si>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</si>
  <si>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</si>
  <si>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</si>
  <si>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</si>
  <si>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</si>
  <si>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</si>
  <si>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</si>
  <si>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</si>
  <si>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</si>
  <si>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</si>
  <si>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</si>
  <si>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</si>
  <si>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</si>
  <si>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</si>
  <si>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</si>
  <si>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</si>
  <si>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</si>
  <si>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</si>
  <si>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</si>
  <si>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</si>
  <si>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</si>
  <si>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</si>
  <si>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</si>
  <si>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</si>
  <si>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</si>
  <si>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</si>
  <si>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</si>
  <si>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</si>
  <si>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</si>
  <si>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</si>
  <si>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</si>
  <si>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</si>
  <si>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</si>
  <si>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</si>
  <si>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</si>
  <si>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</si>
  <si>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</si>
  <si>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</si>
  <si>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</si>
  <si>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</si>
  <si>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</si>
  <si>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</si>
  <si>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</si>
  <si>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</si>
  <si>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</si>
  <si>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</si>
  <si>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</si>
  <si>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</si>
  <si>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</si>
  <si>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</si>
  <si>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</si>
  <si>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</si>
  <si>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</si>
  <si>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</si>
  <si>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</si>
  <si>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</si>
  <si>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</si>
  <si>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</si>
  <si>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</si>
  <si>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</si>
  <si>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</si>
  <si>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</si>
  <si>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</si>
  <si>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</si>
  <si>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</si>
  <si>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</si>
  <si>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</si>
  <si>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</si>
  <si>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</si>
  <si>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</si>
  <si>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</si>
  <si>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</si>
  <si>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</si>
  <si>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</si>
  <si>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</si>
  <si>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</si>
  <si>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</si>
  <si>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</si>
  <si>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</si>
  <si>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</si>
  <si>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</si>
  <si>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</si>
  <si>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</si>
  <si>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</si>
  <si>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</si>
  <si>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</si>
  <si>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</si>
  <si>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</si>
  <si>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</si>
  <si>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</si>
  <si>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</si>
  <si>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</si>
  <si>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</si>
  <si>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</si>
  <si>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</si>
  <si>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</si>
  <si>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</si>
  <si>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</si>
  <si>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</si>
  <si>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</si>
  <si>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</si>
  <si>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</si>
  <si>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</si>
  <si>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</si>
  <si>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</si>
  <si>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</si>
  <si>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</si>
  <si>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</si>
  <si>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</si>
  <si>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</si>
  <si>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</si>
  <si>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</si>
  <si>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</si>
  <si>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</si>
  <si>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</si>
  <si>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</si>
  <si>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</si>
  <si>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</si>
  <si>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</si>
  <si>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</si>
  <si>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</si>
  <si>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</si>
  <si>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</si>
  <si>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</si>
  <si>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</si>
  <si>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</si>
  <si>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</si>
  <si>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</si>
  <si>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</si>
  <si>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</si>
  <si>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</si>
  <si>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</si>
  <si>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</si>
  <si>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</si>
  <si>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</si>
  <si>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</si>
  <si>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</si>
  <si>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</si>
  <si>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</si>
  <si>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</si>
  <si>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</si>
  <si>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</si>
  <si>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</si>
  <si>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</si>
  <si>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</si>
  <si>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</si>
  <si>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</si>
  <si>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</si>
  <si>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</si>
  <si>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</si>
  <si>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</si>
  <si>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</si>
  <si>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</si>
  <si>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</si>
  <si>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</si>
  <si>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</si>
  <si>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</si>
  <si>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</si>
  <si>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</si>
  <si>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</si>
  <si>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</si>
  <si>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</si>
  <si>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</si>
  <si>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</si>
  <si>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</si>
  <si>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</si>
  <si>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</si>
  <si>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</si>
  <si>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</si>
  <si>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</si>
  <si>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</si>
  <si>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</si>
  <si>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</si>
  <si>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</si>
  <si>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</si>
  <si>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</si>
  <si>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</si>
  <si>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</si>
  <si>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</si>
  <si>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</si>
  <si>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</si>
  <si>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</si>
  <si>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</si>
  <si>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</si>
  <si>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</si>
  <si>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</si>
  <si>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</si>
  <si>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</si>
  <si>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</si>
  <si>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</si>
  <si>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</si>
  <si>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</si>
  <si>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</si>
  <si>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</si>
  <si>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</si>
  <si>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</si>
  <si>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</si>
  <si>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</si>
  <si>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</si>
  <si>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</si>
  <si>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</si>
  <si>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</si>
  <si>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</si>
  <si>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</si>
  <si>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</si>
  <si>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</si>
  <si>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</si>
  <si>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</si>
  <si>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</si>
  <si>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</si>
  <si>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</si>
  <si>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</si>
  <si>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</si>
  <si>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</si>
  <si>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</si>
  <si>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</si>
  <si>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</si>
  <si>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</si>
  <si>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</si>
  <si>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</si>
  <si>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</si>
  <si>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</si>
  <si>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</si>
  <si>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</si>
  <si>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</si>
  <si>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</si>
  <si>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</si>
  <si>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</si>
  <si>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</si>
  <si>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</si>
  <si>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</si>
  <si>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</si>
  <si>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</si>
  <si>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</si>
  <si>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</si>
  <si>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</si>
  <si>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</si>
  <si>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</si>
  <si>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</si>
  <si>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</si>
  <si>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</si>
  <si>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</si>
  <si>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</si>
  <si>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</si>
  <si>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</si>
  <si>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</si>
  <si>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</si>
  <si>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</si>
  <si>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</si>
  <si>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</si>
  <si>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</si>
  <si>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</si>
  <si>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</si>
  <si>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</si>
  <si>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</si>
  <si>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</si>
  <si>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</si>
  <si>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</si>
  <si>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</si>
  <si>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</si>
  <si>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</si>
  <si>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</si>
  <si>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</si>
  <si>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</si>
  <si>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</si>
  <si>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</si>
  <si>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</si>
  <si>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</si>
  <si>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</si>
  <si>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</si>
  <si>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</si>
  <si>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</si>
  <si>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</si>
  <si>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</si>
  <si>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</si>
  <si>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</si>
  <si>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</si>
  <si>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</si>
  <si>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</si>
  <si>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</si>
  <si>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</si>
  <si>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</si>
  <si>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</si>
  <si>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</si>
  <si>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</si>
  <si>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</si>
  <si>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</si>
  <si>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</si>
  <si>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</si>
  <si>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</si>
  <si>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</si>
  <si>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</si>
  <si>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</si>
  <si>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</si>
  <si>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</si>
  <si>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</si>
  <si>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</si>
  <si>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</si>
  <si>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</si>
  <si>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</si>
  <si>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</si>
  <si>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</si>
  <si>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</si>
  <si>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</si>
  <si>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</si>
  <si>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</si>
  <si>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</si>
  <si>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</si>
  <si>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</si>
  <si>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</si>
  <si>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</si>
  <si>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</si>
  <si>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</si>
  <si>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</si>
  <si>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</si>
  <si>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</si>
  <si>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</si>
  <si>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</si>
  <si>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</si>
  <si>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</si>
  <si>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</si>
  <si>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</si>
  <si>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</si>
  <si>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</si>
  <si>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</si>
  <si>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</si>
  <si>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</si>
  <si>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</si>
  <si>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</si>
  <si>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</si>
  <si>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</si>
  <si>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</si>
  <si>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</si>
  <si>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</si>
  <si>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</si>
  <si>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</si>
  <si>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</si>
  <si>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</si>
  <si>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</si>
  <si>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</si>
  <si>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</si>
  <si>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</si>
  <si>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</si>
  <si>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</si>
  <si>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</si>
  <si>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</si>
  <si>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</si>
  <si>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</si>
  <si>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</si>
  <si>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</si>
  <si>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</si>
  <si>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</si>
  <si>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</si>
  <si>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</si>
  <si>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</si>
  <si>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</si>
  <si>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</si>
  <si>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</si>
  <si>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</si>
  <si>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</si>
  <si>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</si>
  <si>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</si>
  <si>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</si>
  <si>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</si>
  <si>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</si>
  <si>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</si>
  <si>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</si>
  <si>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</si>
  <si>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</si>
  <si>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</si>
  <si>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</si>
  <si>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</si>
  <si>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</si>
  <si>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</si>
  <si>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</si>
  <si>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</si>
  <si>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</si>
  <si>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</si>
  <si>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</si>
  <si>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</si>
  <si>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</si>
  <si>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</si>
  <si>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</si>
  <si>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</si>
  <si>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</si>
  <si>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</si>
  <si>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</si>
  <si>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</si>
  <si>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</si>
  <si>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</si>
  <si>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</si>
  <si>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</si>
  <si>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</si>
  <si>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</si>
  <si>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</si>
  <si>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</si>
  <si>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</si>
  <si>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</si>
  <si>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</si>
  <si>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</si>
  <si>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</si>
  <si>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</si>
  <si>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</si>
  <si>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</si>
  <si>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</si>
  <si>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</si>
  <si>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</si>
  <si>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</si>
  <si>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</si>
  <si>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</si>
  <si>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</si>
  <si>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</si>
  <si>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</si>
  <si>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</si>
  <si>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</si>
  <si>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</si>
  <si>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</si>
  <si>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</si>
  <si>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</si>
  <si>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</si>
  <si>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</si>
  <si>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</si>
  <si>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</si>
  <si>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</si>
  <si>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</si>
  <si>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</si>
  <si>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</si>
  <si>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</si>
  <si>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</si>
  <si>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</si>
  <si>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</si>
  <si>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</si>
  <si>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</si>
  <si>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</si>
  <si>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</si>
  <si>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</si>
  <si>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</si>
  <si>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</si>
  <si>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</si>
  <si>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</si>
  <si>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</si>
  <si>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</si>
  <si>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</si>
  <si>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</si>
  <si>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</si>
  <si>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</si>
  <si>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</si>
  <si>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</si>
  <si>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</si>
  <si>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</si>
  <si>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</si>
  <si>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</si>
  <si>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</si>
  <si>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</si>
  <si>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</si>
  <si>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</si>
  <si>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</si>
  <si>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</si>
  <si>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</si>
  <si>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</si>
  <si>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</si>
  <si>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</si>
  <si>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</si>
  <si>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</si>
  <si>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</si>
  <si>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</si>
  <si>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</si>
  <si>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</si>
  <si>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</si>
  <si>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</si>
  <si>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</si>
  <si>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</si>
  <si>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</si>
  <si>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</si>
  <si>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</si>
  <si>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</si>
  <si>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</si>
  <si>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</si>
  <si>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</si>
  <si>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</si>
  <si>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</si>
  <si>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</si>
  <si>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</si>
  <si>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</si>
  <si>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</si>
  <si>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</si>
  <si>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</si>
  <si>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</si>
  <si>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</si>
  <si>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</si>
  <si>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</si>
  <si>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</si>
  <si>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</si>
  <si>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</si>
  <si>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</si>
  <si>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</si>
  <si>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</si>
  <si>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</si>
  <si>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</si>
  <si>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</si>
  <si>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</si>
  <si>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</si>
  <si>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</si>
  <si>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</si>
  <si>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</si>
  <si>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</si>
  <si>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</si>
  <si>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</si>
  <si>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</si>
  <si>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</si>
  <si>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</si>
  <si>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</si>
  <si>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</si>
  <si>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</si>
  <si>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</si>
  <si>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</si>
  <si>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</si>
  <si>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</si>
  <si>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</si>
  <si>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</si>
  <si>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</si>
  <si>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</si>
  <si>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</si>
  <si>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</si>
  <si>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</si>
  <si>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</si>
  <si>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</si>
  <si>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</si>
  <si>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</si>
  <si>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</si>
  <si>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</si>
  <si>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</si>
  <si>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</si>
  <si>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</si>
  <si>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</si>
  <si>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</si>
  <si>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</si>
  <si>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</si>
  <si>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</si>
  <si>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</si>
  <si>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</si>
  <si>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</si>
  <si>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</si>
  <si>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</si>
  <si>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</si>
  <si>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</si>
  <si>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</si>
  <si>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</si>
  <si>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</si>
  <si>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</si>
  <si>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</si>
  <si>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</si>
  <si>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</si>
  <si>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</si>
  <si>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</si>
  <si>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</si>
  <si>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</si>
  <si>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</si>
  <si>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</si>
  <si>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</si>
  <si>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</si>
  <si>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</si>
  <si>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</si>
  <si>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</si>
  <si>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</si>
  <si>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</si>
  <si>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</si>
  <si>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</si>
  <si>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</si>
  <si>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</si>
  <si>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</si>
  <si>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</si>
  <si>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</si>
  <si>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</si>
  <si>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</si>
  <si>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</si>
  <si>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</si>
  <si>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</si>
  <si>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</si>
  <si>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</si>
  <si>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</si>
  <si>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</si>
  <si>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</si>
  <si>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</si>
  <si>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</si>
  <si>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</si>
  <si>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</si>
  <si>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</si>
  <si>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</si>
  <si>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</si>
  <si>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</si>
  <si>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</si>
  <si>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</si>
  <si>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</si>
  <si>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</si>
  <si>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</si>
  <si>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</si>
  <si>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</si>
  <si>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</si>
  <si>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</si>
  <si>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</si>
  <si>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</si>
  <si>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</si>
  <si>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</si>
  <si>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</si>
  <si>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</si>
  <si>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</si>
  <si>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</si>
  <si>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</si>
  <si>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</si>
  <si>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</si>
  <si>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</si>
  <si>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</si>
  <si>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</si>
  <si>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</si>
  <si>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</si>
  <si>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</si>
  <si>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</si>
  <si>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</si>
  <si>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</si>
  <si>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</si>
  <si>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</si>
  <si>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</si>
  <si>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</si>
  <si>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</si>
  <si>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</si>
  <si>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</si>
  <si>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</si>
  <si>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</si>
  <si>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</si>
  <si>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</si>
  <si>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</si>
  <si>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</si>
  <si>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</si>
  <si>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</si>
  <si>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</si>
  <si>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</si>
  <si>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</si>
  <si>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</si>
  <si>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</si>
  <si>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</si>
  <si>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</si>
  <si>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</si>
  <si>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</si>
  <si>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</si>
  <si>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</si>
  <si>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</si>
  <si>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</si>
  <si>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</si>
  <si>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</si>
  <si>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</si>
  <si>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</si>
  <si>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</si>
  <si>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</si>
  <si>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</si>
  <si>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</si>
  <si>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</si>
  <si>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</si>
  <si>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</si>
  <si>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</si>
  <si>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</si>
  <si>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</si>
  <si>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</si>
  <si>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</si>
  <si>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</si>
  <si>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</si>
  <si>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</si>
  <si>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</si>
  <si>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</si>
  <si>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</si>
  <si>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</si>
  <si>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</si>
  <si>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</si>
  <si>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</si>
  <si>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</si>
  <si>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</si>
  <si>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</si>
  <si>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</si>
  <si>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</si>
  <si>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</si>
  <si>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</si>
  <si>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</si>
  <si>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</si>
  <si>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</si>
  <si>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</si>
  <si>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</si>
  <si>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</si>
  <si>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</si>
  <si>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</si>
  <si>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</si>
  <si>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</si>
  <si>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</si>
  <si>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</si>
  <si>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</si>
  <si>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</si>
  <si>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</si>
  <si>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</si>
  <si>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</si>
  <si>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</si>
  <si>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</si>
  <si>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</si>
  <si>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</si>
  <si>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</si>
  <si>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</si>
  <si>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</si>
  <si>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</si>
  <si>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</si>
  <si>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</si>
  <si>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</si>
  <si>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</si>
  <si>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</si>
  <si>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</si>
  <si>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</si>
  <si>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</si>
  <si>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</si>
  <si>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</si>
  <si>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</si>
  <si>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</si>
  <si>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</si>
  <si>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</si>
  <si>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</si>
  <si>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</si>
  <si>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</si>
  <si>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</si>
  <si>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</si>
  <si>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</si>
  <si>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</si>
  <si>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</si>
  <si>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</si>
  <si>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</si>
  <si>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</si>
  <si>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</si>
  <si>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</si>
  <si>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</si>
  <si>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</si>
  <si>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</si>
  <si>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</si>
  <si>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</si>
  <si>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</si>
  <si>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</si>
  <si>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</si>
  <si>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</si>
  <si>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</si>
  <si>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</si>
  <si>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</si>
  <si>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</si>
  <si>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</si>
  <si>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</si>
  <si>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</si>
  <si>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</si>
  <si>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</si>
  <si>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</si>
  <si>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</si>
  <si>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</si>
  <si>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</si>
  <si>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</si>
  <si>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</si>
  <si>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</si>
  <si>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</si>
  <si>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</si>
  <si>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</si>
  <si>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</si>
  <si>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</si>
  <si>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</si>
  <si>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</si>
  <si>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</si>
  <si>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</si>
  <si>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</si>
  <si>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</si>
  <si>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</si>
  <si>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</si>
  <si>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</si>
  <si>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</si>
  <si>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</si>
  <si>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</si>
  <si>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</si>
  <si>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</si>
  <si>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</si>
  <si>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</si>
  <si>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</si>
  <si>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</si>
  <si>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</si>
  <si>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</si>
  <si>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</si>
  <si>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</si>
  <si>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</si>
  <si>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</si>
  <si>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</si>
  <si>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</si>
  <si>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</si>
  <si>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</si>
  <si>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</si>
  <si>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</si>
  <si>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</si>
  <si>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</si>
  <si>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</si>
  <si>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</si>
  <si>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</si>
  <si>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</si>
  <si>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</si>
  <si>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</si>
  <si>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</si>
  <si>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</si>
  <si>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</si>
  <si>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</si>
  <si>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</si>
  <si>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</si>
  <si>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</si>
  <si>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</si>
  <si>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</si>
  <si>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</si>
  <si>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</si>
  <si>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</si>
  <si>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</si>
  <si>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</si>
  <si>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</si>
  <si>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</si>
  <si>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</si>
  <si>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</si>
  <si>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</si>
  <si>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</si>
  <si>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</si>
  <si>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</si>
  <si>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</si>
  <si>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</si>
  <si>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</si>
  <si>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</si>
  <si>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</si>
  <si>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</si>
  <si>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</si>
  <si>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</si>
  <si>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</si>
  <si>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</si>
  <si>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</si>
  <si>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</si>
  <si>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</si>
  <si>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</si>
  <si>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</si>
  <si>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</si>
  <si>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</si>
  <si>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</si>
  <si>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</si>
  <si>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</si>
  <si>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</si>
  <si>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</si>
  <si>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</si>
  <si>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</si>
  <si>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</si>
  <si>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</si>
  <si>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</si>
  <si>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</si>
  <si>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</si>
  <si>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</si>
  <si>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</si>
  <si>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</si>
  <si>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</si>
  <si>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</si>
  <si>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</si>
  <si>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</si>
  <si>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</si>
  <si>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</si>
  <si>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</si>
  <si>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</si>
  <si>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</si>
  <si>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</si>
  <si>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</si>
  <si>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</si>
  <si>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</si>
  <si>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</si>
  <si>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</si>
  <si>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</si>
  <si>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</si>
  <si>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</si>
  <si>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</si>
  <si>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</si>
  <si>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</si>
  <si>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</si>
  <si>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</si>
  <si>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</si>
  <si>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</si>
  <si>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</si>
  <si>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</si>
  <si>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</si>
  <si>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</si>
  <si>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</si>
  <si>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</si>
  <si>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</si>
  <si>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</si>
  <si>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</si>
  <si>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</si>
  <si>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</si>
  <si>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</si>
  <si>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</si>
  <si>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</si>
  <si>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</si>
  <si>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</si>
  <si>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</si>
  <si>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</si>
  <si>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</si>
  <si>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</si>
  <si>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</si>
  <si>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</si>
  <si>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</si>
  <si>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</si>
  <si>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</si>
  <si>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</si>
  <si>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</si>
  <si>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</si>
  <si>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</si>
  <si>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</si>
  <si>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</si>
  <si>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</si>
  <si>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</si>
  <si>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</si>
  <si>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</si>
  <si>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</si>
  <si>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</si>
  <si>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</si>
  <si>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</si>
  <si>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</si>
  <si>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</si>
  <si>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</si>
  <si>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</si>
  <si>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</si>
  <si>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</si>
  <si>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</si>
  <si>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</si>
  <si>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</si>
  <si>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</si>
  <si>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</si>
  <si>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</si>
  <si>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</si>
  <si>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</si>
  <si>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</si>
  <si>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</si>
  <si>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</si>
  <si>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</si>
  <si>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</si>
  <si>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</si>
  <si>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</si>
  <si>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</si>
  <si>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</si>
  <si>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</si>
  <si>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</si>
  <si>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</si>
  <si>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</si>
  <si>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</si>
  <si>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</si>
  <si>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</si>
  <si>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</si>
  <si>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</si>
  <si>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</si>
  <si>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</si>
  <si>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</si>
  <si>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</si>
  <si>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</si>
  <si>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</si>
  <si>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</si>
  <si>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</si>
  <si>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</si>
  <si>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</si>
  <si>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</si>
  <si>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</si>
  <si>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</si>
  <si>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</si>
  <si>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</si>
  <si>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</si>
  <si>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</si>
  <si>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</si>
  <si>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</si>
  <si>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</si>
  <si>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</si>
  <si>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</si>
  <si>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</si>
  <si>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</si>
  <si>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</si>
  <si>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</si>
  <si>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</si>
  <si>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</si>
  <si>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</si>
  <si>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</si>
  <si>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</si>
  <si>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</si>
  <si>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</si>
  <si>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</si>
  <si>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</si>
  <si>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</si>
  <si>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</si>
  <si>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</si>
  <si>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</si>
  <si>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</si>
  <si>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</si>
  <si>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</si>
  <si>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</si>
  <si>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</si>
  <si>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</si>
  <si>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</si>
  <si>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</si>
  <si>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</si>
  <si>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</si>
  <si>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</si>
  <si>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</si>
  <si>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</si>
  <si>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</si>
  <si>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</si>
  <si>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</si>
  <si>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</si>
  <si>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</si>
  <si>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</si>
  <si>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</si>
  <si>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</si>
  <si>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</si>
  <si>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</si>
  <si>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</si>
  <si>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</si>
  <si>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</si>
  <si>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</si>
  <si>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</si>
  <si>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</si>
  <si>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</si>
  <si>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</si>
  <si>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</si>
  <si>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</si>
  <si>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</si>
  <si>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</si>
  <si>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</si>
  <si>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</si>
  <si>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</si>
  <si>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</si>
  <si>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</si>
  <si>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</si>
  <si>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</si>
  <si>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</si>
  <si>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</si>
  <si>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</si>
  <si>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</si>
  <si>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</si>
  <si>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</si>
  <si>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</si>
  <si>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</si>
  <si>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</si>
  <si>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</si>
  <si>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</si>
  <si>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</si>
  <si>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</si>
  <si>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</si>
  <si>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</si>
  <si>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</si>
  <si>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</si>
  <si>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</si>
  <si>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</si>
  <si>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</si>
  <si>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</si>
  <si>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</si>
  <si>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</si>
  <si>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</si>
  <si>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</si>
  <si>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</si>
  <si>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</si>
  <si>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</si>
  <si>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</si>
  <si>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</si>
  <si>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</si>
  <si>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</si>
  <si>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</si>
  <si>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</si>
  <si>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</si>
  <si>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</si>
  <si>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</si>
  <si>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</si>
  <si>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</si>
  <si>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</si>
  <si>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</si>
  <si>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</si>
  <si>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</si>
  <si>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</si>
  <si>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</si>
  <si>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</si>
  <si>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</si>
  <si>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</si>
  <si>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</si>
  <si>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</si>
  <si>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</si>
  <si>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</si>
  <si>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</si>
  <si>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</si>
  <si>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</si>
  <si>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</si>
  <si>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</si>
  <si>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</si>
  <si>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</si>
  <si>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</si>
  <si>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</si>
  <si>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</si>
  <si>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</si>
  <si>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</si>
  <si>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</si>
  <si>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</si>
  <si>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</si>
  <si>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</si>
  <si>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</si>
  <si>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</si>
  <si>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</si>
  <si>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</si>
  <si>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</si>
  <si>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</si>
  <si>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</si>
  <si>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</si>
  <si>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</si>
  <si>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</si>
  <si>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</si>
  <si>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</si>
  <si>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</si>
  <si>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</si>
  <si>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</si>
  <si>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</si>
  <si>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</si>
  <si>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</si>
  <si>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</si>
  <si>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</si>
  <si>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</si>
  <si>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</si>
  <si>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</si>
  <si>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</si>
  <si>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</si>
  <si>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</si>
  <si>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</si>
  <si>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</si>
  <si>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</si>
  <si>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</si>
  <si>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</si>
  <si>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</si>
  <si>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</si>
  <si>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</si>
  <si>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</si>
  <si>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</si>
  <si>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</si>
  <si>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</si>
  <si>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</si>
  <si>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</si>
  <si>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</si>
  <si>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</si>
  <si>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</si>
  <si>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</si>
  <si>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</si>
  <si>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</si>
  <si>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</si>
  <si>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</si>
  <si>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</si>
  <si>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</si>
  <si>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</si>
  <si>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</si>
  <si>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</si>
  <si>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</si>
  <si>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</si>
  <si>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</si>
  <si>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</si>
  <si>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</si>
  <si>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</si>
  <si>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</si>
  <si>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</si>
  <si>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</si>
  <si>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</si>
  <si>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</si>
  <si>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</si>
  <si>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</si>
  <si>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</si>
  <si>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</si>
  <si>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</si>
  <si>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</si>
  <si>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</si>
  <si>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</si>
  <si>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</si>
  <si>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</si>
  <si>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</si>
  <si>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</si>
  <si>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</si>
  <si>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</si>
  <si>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</si>
  <si>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</si>
  <si>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</si>
  <si>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</si>
  <si>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</si>
  <si>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</si>
  <si>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</si>
  <si>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</si>
  <si>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</si>
  <si>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</si>
  <si>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</si>
  <si>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</si>
  <si>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</si>
  <si>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</si>
  <si>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</si>
  <si>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</si>
  <si>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</si>
  <si>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</si>
  <si>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</si>
  <si>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</si>
  <si>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</si>
  <si>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</si>
  <si>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</si>
  <si>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</si>
  <si>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</si>
  <si>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</si>
  <si>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</si>
  <si>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</si>
  <si>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</si>
  <si>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</si>
  <si>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</si>
  <si>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</si>
  <si>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</si>
  <si>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</si>
  <si>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</si>
  <si>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</si>
  <si>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</si>
  <si>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</si>
  <si>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</si>
  <si>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</si>
  <si>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</si>
  <si>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</si>
  <si>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</si>
  <si>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</si>
  <si>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</si>
  <si>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</si>
  <si>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</si>
  <si>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</si>
  <si>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</si>
  <si>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</si>
  <si>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</si>
  <si>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</si>
  <si>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</si>
  <si>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</si>
  <si>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</si>
  <si>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</si>
  <si>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</si>
  <si>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</si>
  <si>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</si>
  <si>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</si>
  <si>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</si>
  <si>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</si>
  <si>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</si>
  <si>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</si>
  <si>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</si>
  <si>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</si>
  <si>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</si>
  <si>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</si>
  <si>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</si>
  <si>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</si>
  <si>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</si>
  <si>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</si>
  <si>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</si>
  <si>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</si>
  <si>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</si>
  <si>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</si>
  <si>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</si>
  <si>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</si>
  <si>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</si>
  <si>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</si>
  <si>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</si>
  <si>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</si>
  <si>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</si>
  <si>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</si>
  <si>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</si>
  <si>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</si>
  <si>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</si>
  <si>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</si>
  <si>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</si>
  <si>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</si>
  <si>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</si>
  <si>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</si>
  <si>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</si>
  <si>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</si>
  <si>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</si>
  <si>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</si>
  <si>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</si>
  <si>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</si>
  <si>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</si>
  <si>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</si>
  <si>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</si>
  <si>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</si>
  <si>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</si>
  <si>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</si>
  <si>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</si>
  <si>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</si>
  <si>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</si>
  <si>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</si>
  <si>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</si>
  <si>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</si>
  <si>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</si>
  <si>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</si>
  <si>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</si>
  <si>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</si>
  <si>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</si>
  <si>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</si>
  <si>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</si>
  <si>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</si>
  <si>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</si>
  <si>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</si>
  <si>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</si>
  <si>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</si>
  <si>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</si>
  <si>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</si>
  <si>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</si>
  <si>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</si>
  <si>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</si>
  <si>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</si>
  <si>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</si>
  <si>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</si>
  <si>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</si>
  <si>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</si>
  <si>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</si>
  <si>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</si>
  <si>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</si>
  <si>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</si>
  <si>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</si>
  <si>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</si>
  <si>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</si>
  <si>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</si>
  <si>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</si>
  <si>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</si>
  <si>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</si>
  <si>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</si>
  <si>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</si>
  <si>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</si>
  <si>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</si>
  <si>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</si>
  <si>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</si>
  <si>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</si>
  <si>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</si>
  <si>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</si>
  <si>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</si>
  <si>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</si>
  <si>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</si>
  <si>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</si>
  <si>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</si>
  <si>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</si>
  <si>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</si>
  <si>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</si>
  <si>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</si>
  <si>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</si>
  <si>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</si>
  <si>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</si>
  <si>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</si>
  <si>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</si>
  <si>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</si>
  <si>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</si>
  <si>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</si>
  <si>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</si>
  <si>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</si>
  <si>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</si>
  <si>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</si>
  <si>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</si>
  <si>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</si>
  <si>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</si>
  <si>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</si>
  <si>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</si>
  <si>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</si>
  <si>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</si>
  <si>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</si>
  <si>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</si>
  <si>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</si>
  <si>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</si>
  <si>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</si>
  <si>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</si>
  <si>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</si>
  <si>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</si>
  <si>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</si>
  <si>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</si>
  <si>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</si>
  <si>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</si>
  <si>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</si>
  <si>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</si>
  <si>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</si>
  <si>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</si>
  <si>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</si>
  <si>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</si>
  <si>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</si>
  <si>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</si>
  <si>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</si>
  <si>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</si>
  <si>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</si>
  <si>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</si>
  <si>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</si>
  <si>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</si>
  <si>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</si>
  <si>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</si>
  <si>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</si>
  <si>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</si>
  <si>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</si>
  <si>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</si>
  <si>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</si>
  <si>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</si>
  <si>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</si>
  <si>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</si>
  <si>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</si>
  <si>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</si>
  <si>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</si>
  <si>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</si>
  <si>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</si>
  <si>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</si>
  <si>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</si>
  <si>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</si>
  <si>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</si>
  <si>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</si>
  <si>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</si>
  <si>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</si>
  <si>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</si>
  <si>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</si>
  <si>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</si>
  <si>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</si>
  <si>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</si>
  <si>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</si>
  <si>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</si>
  <si>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</si>
  <si>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</si>
  <si>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</si>
  <si>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</si>
  <si>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</si>
  <si>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</si>
  <si>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</si>
  <si>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</si>
  <si>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</si>
  <si>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</si>
  <si>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</si>
  <si>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</si>
  <si>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</si>
  <si>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</si>
  <si>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</si>
  <si>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</si>
  <si>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</si>
  <si>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</si>
  <si>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</si>
  <si>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</si>
  <si>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</si>
  <si>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</si>
  <si>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</si>
  <si>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</si>
  <si>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</si>
  <si>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</si>
  <si>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</si>
  <si>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</si>
  <si>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</si>
  <si>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</si>
  <si>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</si>
  <si>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</si>
  <si>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</si>
  <si>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</si>
  <si>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</si>
  <si>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</si>
  <si>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</si>
  <si>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</si>
  <si>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</si>
  <si>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</si>
  <si>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</si>
  <si>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</si>
  <si>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</si>
  <si>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</si>
  <si>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</si>
  <si>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</si>
  <si>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</si>
  <si>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</si>
  <si>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</si>
  <si>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</si>
  <si>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</si>
  <si>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</si>
  <si>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</si>
  <si>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</si>
  <si>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</si>
  <si>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</si>
  <si>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</si>
  <si>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</si>
  <si>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</si>
  <si>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</si>
  <si>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</si>
  <si>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</si>
  <si>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</si>
  <si>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</si>
  <si>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</si>
  <si>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</si>
  <si>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</si>
  <si>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</si>
  <si>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</si>
  <si>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</si>
  <si>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</si>
  <si>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</si>
  <si>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</si>
  <si>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</si>
  <si>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</si>
  <si>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</si>
  <si>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</si>
  <si>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</si>
  <si>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</si>
  <si>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</si>
  <si>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</si>
  <si>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</si>
  <si>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</si>
  <si>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</si>
  <si>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</si>
  <si>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</si>
  <si>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</si>
  <si>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</si>
  <si>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</si>
  <si>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</si>
  <si>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</si>
  <si>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</si>
  <si>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</si>
  <si>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</si>
  <si>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</si>
  <si>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</si>
  <si>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</si>
  <si>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</si>
  <si>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</si>
  <si>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</si>
  <si>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</si>
  <si>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</si>
  <si>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</si>
  <si>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</si>
  <si>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</si>
  <si>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</si>
  <si>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</si>
  <si>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</si>
  <si>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</si>
  <si>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</si>
  <si>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</si>
  <si>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</si>
  <si>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</si>
  <si>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</si>
  <si>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</si>
  <si>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</si>
  <si>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</si>
  <si>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</si>
  <si>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</si>
  <si>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</si>
  <si>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</si>
  <si>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</si>
  <si>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</si>
  <si>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</si>
  <si>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</si>
  <si>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</si>
  <si>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</si>
  <si>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</si>
  <si>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</si>
  <si>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</si>
  <si>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</si>
  <si>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</si>
  <si>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</si>
  <si>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</si>
  <si>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</si>
  <si>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</si>
  <si>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</si>
  <si>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</si>
  <si>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</si>
  <si>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</si>
  <si>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</si>
  <si>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</si>
  <si>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</si>
  <si>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</si>
  <si>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</si>
  <si>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</si>
  <si>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</si>
  <si>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</si>
  <si>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</si>
  <si>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</si>
  <si>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</si>
  <si>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</si>
  <si>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</si>
  <si>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</si>
  <si>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</si>
  <si>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</si>
  <si>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</si>
  <si>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</si>
  <si>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</si>
  <si>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</si>
  <si>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</si>
  <si>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</si>
  <si>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</si>
  <si>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</si>
  <si>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</si>
  <si>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</si>
  <si>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</si>
  <si>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</si>
  <si>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</si>
  <si>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</si>
  <si>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</si>
  <si>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</si>
  <si>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</si>
  <si>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</si>
  <si>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</si>
  <si>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</si>
  <si>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</si>
  <si>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</si>
  <si>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</si>
  <si>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</si>
  <si>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</si>
  <si>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</si>
  <si>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</si>
  <si>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</si>
  <si>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</si>
  <si>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</si>
  <si>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</si>
  <si>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</si>
  <si>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</si>
  <si>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</si>
  <si>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</si>
  <si>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</si>
  <si>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</si>
  <si>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</si>
  <si>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</si>
  <si>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</si>
  <si>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</si>
  <si>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</si>
  <si>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</si>
  <si>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</si>
  <si>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</si>
  <si>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</si>
  <si>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</si>
  <si>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</si>
  <si>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</si>
  <si>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</si>
  <si>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</si>
  <si>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</si>
  <si>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</si>
  <si>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</si>
  <si>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</si>
  <si>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</si>
  <si>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</si>
  <si>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</si>
  <si>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</si>
  <si>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</si>
  <si>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</si>
  <si>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</si>
  <si>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</si>
  <si>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</si>
  <si>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</si>
  <si>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</si>
  <si>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</si>
  <si>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</si>
  <si>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</si>
  <si>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</si>
  <si>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</si>
  <si>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</si>
  <si>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</si>
  <si>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</si>
  <si>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</si>
  <si>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</si>
  <si>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</si>
  <si>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</si>
  <si>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</si>
  <si>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</si>
  <si>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</si>
  <si>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</si>
  <si>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</si>
  <si>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</si>
  <si>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</si>
  <si>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</si>
  <si>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</si>
  <si>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</si>
  <si>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</si>
  <si>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</si>
  <si>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</si>
  <si>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</si>
  <si>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</si>
  <si>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</si>
  <si>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</si>
  <si>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</si>
  <si>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</si>
  <si>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</si>
  <si>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</si>
  <si>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</si>
  <si>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</si>
  <si>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</si>
  <si>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</si>
  <si>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</si>
  <si>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</si>
  <si>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</si>
  <si>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</si>
  <si>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</si>
  <si>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</si>
  <si>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</si>
  <si>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</si>
  <si>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</si>
  <si>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</si>
  <si>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</si>
  <si>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</si>
  <si>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</si>
  <si>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</si>
  <si>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</si>
  <si>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</si>
  <si>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</si>
  <si>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</si>
  <si>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</si>
  <si>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</si>
  <si>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</si>
  <si>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</si>
  <si>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</si>
  <si>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</si>
  <si>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</si>
  <si>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</si>
  <si>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</si>
  <si>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</si>
  <si>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</si>
  <si>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</si>
  <si>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</si>
  <si>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</si>
  <si>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</si>
  <si>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</si>
  <si>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</si>
  <si>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</si>
  <si>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</si>
  <si>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</si>
  <si>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</si>
  <si>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</si>
  <si>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</si>
  <si>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</si>
  <si>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</si>
  <si>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</si>
  <si>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</si>
  <si>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</si>
  <si>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</si>
  <si>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</si>
  <si>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</si>
  <si>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</si>
  <si>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</si>
  <si>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</si>
  <si>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</si>
  <si>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</si>
  <si>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</si>
  <si>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</si>
  <si>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</si>
  <si>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</si>
  <si>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</si>
  <si>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</si>
  <si>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</si>
  <si>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</si>
  <si>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</si>
  <si>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</si>
  <si>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</si>
  <si>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</si>
  <si>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</si>
  <si>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</si>
  <si>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</si>
  <si>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</si>
  <si>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</si>
  <si>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</si>
  <si>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</si>
  <si>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</si>
  <si>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</si>
  <si>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</si>
  <si>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</si>
  <si>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</si>
  <si>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</si>
  <si>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</si>
  <si>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</si>
  <si>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</si>
  <si>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</si>
  <si>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</si>
  <si>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</si>
  <si>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</si>
  <si>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</si>
  <si>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</si>
  <si>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</si>
  <si>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</si>
  <si>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</si>
  <si>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</si>
  <si>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</si>
  <si>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</si>
  <si>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</si>
  <si>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</si>
  <si>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</si>
  <si>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</si>
  <si>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</si>
  <si>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</si>
  <si>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</si>
  <si>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</si>
  <si>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</si>
  <si>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</si>
  <si>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</si>
  <si>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</si>
  <si>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</si>
  <si>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</si>
  <si>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</si>
  <si>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</si>
  <si>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</si>
  <si>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</si>
  <si>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</si>
  <si>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</si>
  <si>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</si>
  <si>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</si>
  <si>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</si>
  <si>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</si>
  <si>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</si>
  <si>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</si>
  <si>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</si>
  <si>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</si>
  <si>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</si>
  <si>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</si>
  <si>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</si>
  <si>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</si>
  <si>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</si>
  <si>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</si>
  <si>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</si>
  <si>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</si>
  <si>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</si>
  <si>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</si>
  <si>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</si>
  <si>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</si>
  <si>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</si>
  <si>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</si>
  <si>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</si>
  <si>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</si>
  <si>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</si>
  <si>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</si>
  <si>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</si>
  <si>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</si>
  <si>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</si>
  <si>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</si>
  <si>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</si>
  <si>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</si>
  <si>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</si>
  <si>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</si>
  <si>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</si>
  <si>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</si>
  <si>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</si>
  <si>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</si>
  <si>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</si>
  <si>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</si>
  <si>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</si>
  <si>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</si>
  <si>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</si>
  <si>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</si>
  <si>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</si>
  <si>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</si>
  <si>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</si>
  <si>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</si>
  <si>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</si>
  <si>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</si>
  <si>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</si>
  <si>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</si>
  <si>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</si>
  <si>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</si>
  <si>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</si>
  <si>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</si>
  <si>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</si>
  <si>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</si>
  <si>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</si>
  <si>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</si>
  <si>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</si>
  <si>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</si>
  <si>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</si>
  <si>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</si>
  <si>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</si>
  <si>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</si>
  <si>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</si>
  <si>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</si>
  <si>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</si>
  <si>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</si>
  <si>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</si>
  <si>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</si>
  <si>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</si>
  <si>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</si>
  <si>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</si>
  <si>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</si>
  <si>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</si>
  <si>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</si>
  <si>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</si>
  <si>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</si>
  <si>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</si>
  <si>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</si>
  <si>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</si>
  <si>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</si>
  <si>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</si>
  <si>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</si>
  <si>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</si>
  <si>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</si>
  <si>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</si>
  <si>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</si>
  <si>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</si>
  <si>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</si>
  <si>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</si>
  <si>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</si>
  <si>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</si>
  <si>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</si>
  <si>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</si>
  <si>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</si>
  <si>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</si>
  <si>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</si>
  <si>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</si>
  <si>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</si>
  <si>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</si>
  <si>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</si>
  <si>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</si>
  <si>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</si>
  <si>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</si>
  <si>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</si>
  <si>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</si>
  <si>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</si>
  <si>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</si>
  <si>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</si>
  <si>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</si>
  <si>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</si>
  <si>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</si>
  <si>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</si>
  <si>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</si>
  <si>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</si>
  <si>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</si>
  <si>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</si>
  <si>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</si>
  <si>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</si>
  <si>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</si>
  <si>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</si>
  <si>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</si>
  <si>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</si>
  <si>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</si>
  <si>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</si>
  <si>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</si>
  <si>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</si>
  <si>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</si>
  <si>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</si>
  <si>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</si>
  <si>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</si>
  <si>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</si>
  <si>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</si>
  <si>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</si>
  <si>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</si>
  <si>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</si>
  <si>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</si>
  <si>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</si>
  <si>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</si>
  <si>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</si>
  <si>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</si>
  <si>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</si>
  <si>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</si>
  <si>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</si>
  <si>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</si>
  <si>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</si>
  <si>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</si>
  <si>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</si>
  <si>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</si>
  <si>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</si>
  <si>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</si>
  <si>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</si>
  <si>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</si>
  <si>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</si>
  <si>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</si>
  <si>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</si>
  <si>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</si>
  <si>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</si>
  <si>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</si>
  <si>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</si>
  <si>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</si>
  <si>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</si>
  <si>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</si>
  <si>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</si>
  <si>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</si>
  <si>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</si>
  <si>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</si>
  <si>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</si>
  <si>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</si>
  <si>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</si>
  <si>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</si>
  <si>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</si>
  <si>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</si>
  <si>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</si>
  <si>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</si>
  <si>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</si>
  <si>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</si>
  <si>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</si>
  <si>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</si>
  <si>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</si>
  <si>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</si>
  <si>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</si>
  <si>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</si>
  <si>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</si>
  <si>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</si>
  <si>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</si>
  <si>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</si>
  <si>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</si>
  <si>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</si>
  <si>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</si>
  <si>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</si>
  <si>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</si>
  <si>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</si>
  <si>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</si>
  <si>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</si>
  <si>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</si>
  <si>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</si>
  <si>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</si>
  <si>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</si>
  <si>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</si>
  <si>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</si>
  <si>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</si>
  <si>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</si>
  <si>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</si>
  <si>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</si>
  <si>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</si>
  <si>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</si>
  <si>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</si>
  <si>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</si>
  <si>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</si>
  <si>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</si>
  <si>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</si>
  <si>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</si>
  <si>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</si>
  <si>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</si>
  <si>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</si>
  <si>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</si>
  <si>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</si>
  <si>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</si>
  <si>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</si>
  <si>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</si>
  <si>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</si>
  <si>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</si>
  <si>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</si>
  <si>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</si>
  <si>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</si>
  <si>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</si>
  <si>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</si>
  <si>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</si>
  <si>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</si>
  <si>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</si>
  <si>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</si>
  <si>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</si>
  <si>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</si>
  <si>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</si>
  <si>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</si>
  <si>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</si>
  <si>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</si>
  <si>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</si>
  <si>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</si>
  <si>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</si>
  <si>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</si>
  <si>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</si>
  <si>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</si>
  <si>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</si>
  <si>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</si>
  <si>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</si>
  <si>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</si>
  <si>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</si>
  <si>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</si>
  <si>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</si>
  <si>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</si>
  <si>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</si>
  <si>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</si>
  <si>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</si>
  <si>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</si>
  <si>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</si>
  <si>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</si>
  <si>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</si>
  <si>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</si>
  <si>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</si>
  <si>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</si>
  <si>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</si>
  <si>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</si>
  <si>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</si>
  <si>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</si>
  <si>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</si>
  <si>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</si>
  <si>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</si>
  <si>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</si>
  <si>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</si>
  <si>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</si>
  <si>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</si>
  <si>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</si>
  <si>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</si>
  <si>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</si>
  <si>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</si>
  <si>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</si>
  <si>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</si>
  <si>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</si>
  <si>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</si>
  <si>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</si>
  <si>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</si>
  <si>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</si>
  <si>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</si>
  <si>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</si>
  <si>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</si>
  <si>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</si>
  <si>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</si>
  <si>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</si>
  <si>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</si>
  <si>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</si>
  <si>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</si>
  <si>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</si>
  <si>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</si>
  <si>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</si>
  <si>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</si>
  <si>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</si>
  <si>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</si>
  <si>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</si>
  <si>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</si>
  <si>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</si>
  <si>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</si>
  <si>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</si>
  <si>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</si>
  <si>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</si>
  <si>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</si>
  <si>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</si>
  <si>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</si>
  <si>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</si>
  <si>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</si>
  <si>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</si>
  <si>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</si>
  <si>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</si>
  <si>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</si>
  <si>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</si>
  <si>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</si>
  <si>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</si>
  <si>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</si>
  <si>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</si>
  <si>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</si>
  <si>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</si>
  <si>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</si>
  <si>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</si>
  <si>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</si>
  <si>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</si>
  <si>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</si>
  <si>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</si>
  <si>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</si>
  <si>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</si>
  <si>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</si>
  <si>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</si>
  <si>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</si>
  <si>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</si>
  <si>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</si>
  <si>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</si>
  <si>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</si>
  <si>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</si>
  <si>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</si>
  <si>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</si>
  <si>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</si>
  <si>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</si>
  <si>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</si>
  <si>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</si>
  <si>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</si>
  <si>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</si>
  <si>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</si>
  <si>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</si>
  <si>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</si>
  <si>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</si>
  <si>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</si>
  <si>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</si>
  <si>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</si>
  <si>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</si>
  <si>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</si>
  <si>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</si>
  <si>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</si>
  <si>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</si>
  <si>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</si>
  <si>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</si>
  <si>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</si>
  <si>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</si>
  <si>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</si>
  <si>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</si>
  <si>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</si>
  <si>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</si>
  <si>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</si>
  <si>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</si>
  <si>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</si>
  <si>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</si>
  <si>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</si>
  <si>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</si>
  <si>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</si>
  <si>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</si>
  <si>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</si>
  <si>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</si>
  <si>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</si>
  <si>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</si>
  <si>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</si>
  <si>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</si>
  <si>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</si>
  <si>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</si>
  <si>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</si>
  <si>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</si>
  <si>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</si>
  <si>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</si>
  <si>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</si>
  <si>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</si>
  <si>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</si>
  <si>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</si>
  <si>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</si>
  <si>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</si>
  <si>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</si>
  <si>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</si>
  <si>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</si>
  <si>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</si>
  <si>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</si>
  <si>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</si>
  <si>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</si>
  <si>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</si>
  <si>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</si>
  <si>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</si>
  <si>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</si>
  <si>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</si>
  <si>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</si>
  <si>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</si>
  <si>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</si>
  <si>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</si>
  <si>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</si>
  <si>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</si>
  <si>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</si>
  <si>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</si>
  <si>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</si>
  <si>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</si>
  <si>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</si>
  <si>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</si>
  <si>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</si>
  <si>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</si>
  <si>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</si>
  <si>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</si>
  <si>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</si>
  <si>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</si>
  <si>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</si>
  <si>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</si>
  <si>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</si>
  <si>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</si>
  <si>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</si>
  <si>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</si>
  <si>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</si>
  <si>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</si>
  <si>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</si>
  <si>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</si>
  <si>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</si>
  <si>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</si>
  <si>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</si>
  <si>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</si>
  <si>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</si>
  <si>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</si>
  <si>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</si>
  <si>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</si>
  <si>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</si>
  <si>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</si>
  <si>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</si>
  <si>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</si>
  <si>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</si>
  <si>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</si>
  <si>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</si>
  <si>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</si>
  <si>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</si>
  <si>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</si>
  <si>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</si>
  <si>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</si>
  <si>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</si>
  <si>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</si>
  <si>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</si>
  <si>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</si>
  <si>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</si>
  <si>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</si>
  <si>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</si>
  <si>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</si>
  <si>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</si>
  <si>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</si>
  <si>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</si>
  <si>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</si>
  <si>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</si>
  <si>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</si>
  <si>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</si>
  <si>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</si>
  <si>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</si>
  <si>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</si>
  <si>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</si>
  <si>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</si>
  <si>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</si>
  <si>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</si>
  <si>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</si>
  <si>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</si>
  <si>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</si>
  <si>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</si>
  <si>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</si>
  <si>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</si>
  <si>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</si>
  <si>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</si>
  <si>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</si>
  <si>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</si>
  <si>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</si>
  <si>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</si>
  <si>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</si>
  <si>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</si>
  <si>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</si>
  <si>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</si>
  <si>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</si>
  <si>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</si>
  <si>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</si>
  <si>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</si>
  <si>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</si>
  <si>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</si>
  <si>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</si>
  <si>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</si>
  <si>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</si>
  <si>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</si>
  <si>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</si>
  <si>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</si>
  <si>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</si>
  <si>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</si>
  <si>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</si>
  <si>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</si>
  <si>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</si>
  <si>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</si>
  <si>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</si>
  <si>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</si>
  <si>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</si>
  <si>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</si>
  <si>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</si>
  <si>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</si>
  <si>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</si>
  <si>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</si>
  <si>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</si>
  <si>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</si>
  <si>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</si>
  <si>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</si>
  <si>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</si>
  <si>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</si>
  <si>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</si>
  <si>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</si>
  <si>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</si>
  <si>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</si>
  <si>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</si>
  <si>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</si>
  <si>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</si>
  <si>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</si>
  <si>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</si>
  <si>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</si>
  <si>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</si>
  <si>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</si>
  <si>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</si>
  <si>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</si>
  <si>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</si>
  <si>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</si>
  <si>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</si>
  <si>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</si>
  <si>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</si>
  <si>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</si>
  <si>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</si>
  <si>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</si>
  <si>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</si>
  <si>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</si>
  <si>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</si>
  <si>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</si>
  <si>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</si>
  <si>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</si>
  <si>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</si>
  <si>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</si>
  <si>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</si>
  <si>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</si>
  <si>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</si>
  <si>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</si>
  <si>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</si>
  <si>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</si>
  <si>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</si>
  <si>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</si>
  <si>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</si>
  <si>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</si>
  <si>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</si>
  <si>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</si>
  <si>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</si>
  <si>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</si>
  <si>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</si>
  <si>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</si>
  <si>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</si>
  <si>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</si>
  <si>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</si>
  <si>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</si>
  <si>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</si>
  <si>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</si>
  <si>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</si>
  <si>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</si>
  <si>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</si>
  <si>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</si>
  <si>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</si>
  <si>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</si>
  <si>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</si>
  <si>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</si>
  <si>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</si>
  <si>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</si>
  <si>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</si>
  <si>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</si>
  <si>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</si>
  <si>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</si>
  <si>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</si>
  <si>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</si>
  <si>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</si>
  <si>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</si>
  <si>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</si>
  <si>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</si>
  <si>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</si>
  <si>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</si>
  <si>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</si>
  <si>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</si>
  <si>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</si>
  <si>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</si>
  <si>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</si>
  <si>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</si>
  <si>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</si>
  <si>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</si>
  <si>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</si>
  <si>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</si>
  <si>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</si>
  <si>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</si>
  <si>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</si>
  <si>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</si>
  <si>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</si>
  <si>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</si>
  <si>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</si>
  <si>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</si>
  <si>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</si>
  <si>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</si>
  <si>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</si>
  <si>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</si>
  <si>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</si>
  <si>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</si>
  <si>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</si>
  <si>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</si>
  <si>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</si>
  <si>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</si>
  <si>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</si>
  <si>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</si>
  <si>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</si>
  <si>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</si>
  <si>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</si>
  <si>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</si>
  <si>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</si>
  <si>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</si>
  <si>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</si>
  <si>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</si>
  <si>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</si>
  <si>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</si>
  <si>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</si>
  <si>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</si>
  <si>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</si>
  <si>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</si>
  <si>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</si>
  <si>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</si>
  <si>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</si>
  <si>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</si>
  <si>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</si>
  <si>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</si>
  <si>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</si>
  <si>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</si>
  <si>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</si>
  <si>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</si>
  <si>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</si>
  <si>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</si>
  <si>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</si>
  <si>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</si>
  <si>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</si>
  <si>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</si>
  <si>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</si>
  <si>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</si>
  <si>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</si>
  <si>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</si>
  <si>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</si>
  <si>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</si>
  <si>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</si>
  <si>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</si>
  <si>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</si>
  <si>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</si>
  <si>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</si>
  <si>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</si>
  <si>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</si>
  <si>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</si>
  <si>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</si>
  <si>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</si>
  <si>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</si>
  <si>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</si>
  <si>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</si>
  <si>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</si>
  <si>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</si>
  <si>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</si>
  <si>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</si>
  <si>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</si>
  <si>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</si>
  <si>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</si>
  <si>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</si>
  <si>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</si>
  <si>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</si>
  <si>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</si>
  <si>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</si>
  <si>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</si>
  <si>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</si>
  <si>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</si>
  <si>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</si>
  <si>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</si>
  <si>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</si>
  <si>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</si>
  <si>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</si>
  <si>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</si>
  <si>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</si>
  <si>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</si>
  <si>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</si>
  <si>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</si>
  <si>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</si>
  <si>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</si>
  <si>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</si>
  <si>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</si>
  <si>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</si>
  <si>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</si>
  <si>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</si>
  <si>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</si>
  <si>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</si>
  <si>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</si>
  <si>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</si>
  <si>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</si>
  <si>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</si>
  <si>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</si>
  <si>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</si>
  <si>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</si>
  <si>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</si>
  <si>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</si>
  <si>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</si>
  <si>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</si>
  <si>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</si>
  <si>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</si>
  <si>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</si>
  <si>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</si>
  <si>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</si>
  <si>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</si>
  <si>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</si>
  <si>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</si>
  <si>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</si>
  <si>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</si>
  <si>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</si>
  <si>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</si>
  <si>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</si>
  <si>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</si>
  <si>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</si>
  <si>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</si>
  <si>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</si>
  <si>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</si>
  <si>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</si>
  <si>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</si>
  <si>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</si>
  <si>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</si>
  <si>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</si>
  <si>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</si>
  <si>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</si>
  <si>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</si>
  <si>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</si>
  <si>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</si>
  <si>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</si>
  <si>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</si>
  <si>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</si>
  <si>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</si>
  <si>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</si>
  <si>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</si>
  <si>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</si>
  <si>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</si>
  <si>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</si>
  <si>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</si>
  <si>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</si>
  <si>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</si>
  <si>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</si>
  <si>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</si>
  <si>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</si>
  <si>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</si>
  <si>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</si>
  <si>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</si>
  <si>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</si>
  <si>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</si>
  <si>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</si>
  <si>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</si>
  <si>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</si>
  <si>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</si>
  <si>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</si>
  <si>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</si>
  <si>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</si>
  <si>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</si>
  <si>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</si>
  <si>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</si>
  <si>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</si>
  <si>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</si>
  <si>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</si>
  <si>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</si>
  <si>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</si>
  <si>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</si>
  <si>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</si>
  <si>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</si>
  <si>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</si>
  <si>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</si>
  <si>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</si>
  <si>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</si>
  <si>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</si>
  <si>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</si>
  <si>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</si>
  <si>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</si>
  <si>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</si>
  <si>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</si>
  <si>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</si>
  <si>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</si>
  <si>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</si>
  <si>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</si>
  <si>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</si>
  <si>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</si>
  <si>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</si>
  <si>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</si>
  <si>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</si>
  <si>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</si>
  <si>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</si>
  <si>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</si>
  <si>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</si>
  <si>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</si>
  <si>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</si>
  <si>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</si>
  <si>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</si>
  <si>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</si>
  <si>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</si>
  <si>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</si>
  <si>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</si>
  <si>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</si>
  <si>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</si>
  <si>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</si>
  <si>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</si>
  <si>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</si>
  <si>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</si>
  <si>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</si>
  <si>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</si>
  <si>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</si>
  <si>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</si>
  <si>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</si>
  <si>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</si>
  <si>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</si>
  <si>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</si>
  <si>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</si>
  <si>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</si>
  <si>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</si>
  <si>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</si>
  <si>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</si>
  <si>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</si>
  <si>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</si>
  <si>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</si>
  <si>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</si>
  <si>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</si>
  <si>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</si>
  <si>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</si>
  <si>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</si>
  <si>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</si>
  <si>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</si>
  <si>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</si>
  <si>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</si>
  <si>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</si>
  <si>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</si>
  <si>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</si>
  <si>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</si>
  <si>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</si>
  <si>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</si>
  <si>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</si>
  <si>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</si>
  <si>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</si>
  <si>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</si>
  <si>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</si>
  <si>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</si>
  <si>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</si>
  <si>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</si>
  <si>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</si>
  <si>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</si>
  <si>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</si>
  <si>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</si>
  <si>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</si>
  <si>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</si>
  <si>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</si>
  <si>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</si>
  <si>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</si>
  <si>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</si>
  <si>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</si>
  <si>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</si>
  <si>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</si>
  <si>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</si>
  <si>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</si>
  <si>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</si>
  <si>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</si>
  <si>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</si>
  <si>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</si>
  <si>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</si>
  <si>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</si>
  <si>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</si>
  <si>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</si>
  <si>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</si>
  <si>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</si>
  <si>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</si>
  <si>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</si>
  <si>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</si>
  <si>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</si>
  <si>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</si>
  <si>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</si>
  <si>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</si>
  <si>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</si>
  <si>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</si>
  <si>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</si>
  <si>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</si>
  <si>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</si>
  <si>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</si>
  <si>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</si>
  <si>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</si>
  <si>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</si>
  <si>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</si>
  <si>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</si>
  <si>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</si>
  <si>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</si>
  <si>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</si>
  <si>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</si>
  <si>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</si>
  <si>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</si>
  <si>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</si>
  <si>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</si>
  <si>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</si>
  <si>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</si>
  <si>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</si>
  <si>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</si>
  <si>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</si>
  <si>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</si>
  <si>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</si>
  <si>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</si>
  <si>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</si>
  <si>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</si>
  <si>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</si>
  <si>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</si>
  <si>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</si>
  <si>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</si>
  <si>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</si>
  <si>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</si>
  <si>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</si>
  <si>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</si>
  <si>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</si>
  <si>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</si>
  <si>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</si>
  <si>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</si>
  <si>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</si>
  <si>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</si>
  <si>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</si>
  <si>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</si>
  <si>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</si>
  <si>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</si>
  <si>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</si>
  <si>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</si>
  <si>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</si>
  <si>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</si>
  <si>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</si>
  <si>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</si>
  <si>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</si>
  <si>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</si>
  <si>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</si>
  <si>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</si>
  <si>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</si>
  <si>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</si>
  <si>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</si>
  <si>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</si>
  <si>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</si>
  <si>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</si>
  <si>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</si>
  <si>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</si>
  <si>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</si>
  <si>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</si>
  <si>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</si>
  <si>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</si>
  <si>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</si>
  <si>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</si>
  <si>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</si>
  <si>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</si>
  <si>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</si>
  <si>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</si>
  <si>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</si>
  <si>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</si>
  <si>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</si>
  <si>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</si>
  <si>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</si>
  <si>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</si>
  <si>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</si>
  <si>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</si>
  <si>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</si>
  <si>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</si>
  <si>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</si>
  <si>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</si>
  <si>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</si>
  <si>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</si>
  <si>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</si>
  <si>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</si>
  <si>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</si>
  <si>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</si>
  <si>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</si>
  <si>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</si>
  <si>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</si>
  <si>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</si>
  <si>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</si>
  <si>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</si>
  <si>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</si>
  <si>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</si>
  <si>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</si>
  <si>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</si>
  <si>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</si>
  <si>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</si>
  <si>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</si>
  <si>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</si>
  <si>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</si>
  <si>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</si>
  <si>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</si>
  <si>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</si>
  <si>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</si>
  <si>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</si>
  <si>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</si>
  <si>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</si>
  <si>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</si>
  <si>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</si>
  <si>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</si>
  <si>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</si>
  <si>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</si>
  <si>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</si>
  <si>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</si>
  <si>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</si>
  <si>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</si>
  <si>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</si>
  <si>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</si>
  <si>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</si>
  <si>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</si>
  <si>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</si>
  <si>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</si>
  <si>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</si>
  <si>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</si>
  <si>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</si>
  <si>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</si>
  <si>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</si>
  <si>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</si>
  <si>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</si>
  <si>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</si>
  <si>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</si>
  <si>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</si>
  <si>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</si>
  <si>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</si>
  <si>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</si>
  <si>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</si>
  <si>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</si>
  <si>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</si>
  <si>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</si>
  <si>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</si>
  <si>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</si>
  <si>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</si>
  <si>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</si>
  <si>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</si>
  <si>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</si>
  <si>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</si>
  <si>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</si>
  <si>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</si>
  <si>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</si>
  <si>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</si>
  <si>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</si>
  <si>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</si>
  <si>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</si>
  <si>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</si>
  <si>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</si>
  <si>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</si>
  <si>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</si>
  <si>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</si>
  <si>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</si>
  <si>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</si>
  <si>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</si>
  <si>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</si>
  <si>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</si>
  <si>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</si>
  <si>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</si>
  <si>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</si>
  <si>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</si>
  <si>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</si>
  <si>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</si>
  <si>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</si>
  <si>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</si>
  <si>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</si>
  <si>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</si>
  <si>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</si>
  <si>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</si>
  <si>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</si>
  <si>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</si>
  <si>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</si>
  <si>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</si>
  <si>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</si>
  <si>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</si>
  <si>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</si>
  <si>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</si>
  <si>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</si>
  <si>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</si>
  <si>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</si>
  <si>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</si>
  <si>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</si>
  <si>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</si>
  <si>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</si>
  <si>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</si>
  <si>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</si>
  <si>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</si>
  <si>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</si>
  <si>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</si>
  <si>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</si>
  <si>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</si>
  <si>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</si>
  <si>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</si>
  <si>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</si>
  <si>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</si>
  <si>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</si>
  <si>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</si>
  <si>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</si>
  <si>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</si>
  <si>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</si>
  <si>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</si>
  <si>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</si>
  <si>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</si>
  <si>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</si>
  <si>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</si>
  <si>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</si>
  <si>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</si>
  <si>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</si>
  <si>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</si>
  <si>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</si>
  <si>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</si>
  <si>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</si>
  <si>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</si>
  <si>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</si>
  <si>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</si>
  <si>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</si>
  <si>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</si>
  <si>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</si>
  <si>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</si>
  <si>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</si>
  <si>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</si>
  <si>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</si>
  <si>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</si>
  <si>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</si>
  <si>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</si>
  <si>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</si>
  <si>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</si>
  <si>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</si>
  <si>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</si>
  <si>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</si>
  <si>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</si>
  <si>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</si>
  <si>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</si>
  <si>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</si>
  <si>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</si>
  <si>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</si>
  <si>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</si>
  <si>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</si>
  <si>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</si>
  <si>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</si>
  <si>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</si>
  <si>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</si>
  <si>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</si>
  <si>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</si>
  <si>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</si>
  <si>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</si>
  <si>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</si>
  <si>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</si>
  <si>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</si>
  <si>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</si>
  <si>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</si>
  <si>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</si>
  <si>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</si>
  <si>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</si>
  <si>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</si>
  <si>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</si>
  <si>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</si>
  <si>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</si>
  <si>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</si>
  <si>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</si>
  <si>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</si>
  <si>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</si>
  <si>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</si>
  <si>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</si>
  <si>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</si>
  <si>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</si>
  <si>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</si>
  <si>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</si>
  <si>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</si>
  <si>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</si>
  <si>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</si>
  <si>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</si>
  <si>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</si>
  <si>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</si>
  <si>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</si>
  <si>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</si>
  <si>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</si>
  <si>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</si>
  <si>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</si>
  <si>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</si>
  <si>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</si>
  <si>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</si>
  <si>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</si>
  <si>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</si>
  <si>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</si>
  <si>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</si>
  <si>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</si>
  <si>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</si>
  <si>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</si>
  <si>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</si>
  <si>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</si>
  <si>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</si>
  <si>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</si>
  <si>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</si>
  <si>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</si>
  <si>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</si>
  <si>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</si>
  <si>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</si>
  <si>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</si>
  <si>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</si>
  <si>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</si>
  <si>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</si>
  <si>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</si>
  <si>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</si>
  <si>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</si>
  <si>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</si>
  <si>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</si>
  <si>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</si>
  <si>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</si>
  <si>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</si>
  <si>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</si>
  <si>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</si>
  <si>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</si>
  <si>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</si>
  <si>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</si>
  <si>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</si>
  <si>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</si>
  <si>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</si>
  <si>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</si>
  <si>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</si>
  <si>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</si>
  <si>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</si>
  <si>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</si>
  <si>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</si>
  <si>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</si>
  <si>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</si>
  <si>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</si>
  <si>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</si>
  <si>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</si>
  <si>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</si>
  <si>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</si>
  <si>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</si>
  <si>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</si>
  <si>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</si>
  <si>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</si>
  <si>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</si>
  <si>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</si>
  <si>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</si>
  <si>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</si>
  <si>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</si>
  <si>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</si>
  <si>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</si>
  <si>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</si>
  <si>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</si>
  <si>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</si>
  <si>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</si>
  <si>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</si>
  <si>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</si>
  <si>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</si>
  <si>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</si>
  <si>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</si>
  <si>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</si>
  <si>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</si>
  <si>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</si>
  <si>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</si>
  <si>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</si>
  <si>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</si>
  <si>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</si>
  <si>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</si>
  <si>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</si>
  <si>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</si>
  <si>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</si>
  <si>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</si>
  <si>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</si>
  <si>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</si>
  <si>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</si>
  <si>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</si>
  <si>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</si>
  <si>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</si>
  <si>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</si>
  <si>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</si>
  <si>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</si>
  <si>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</si>
  <si>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</si>
  <si>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</si>
  <si>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</si>
  <si>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</si>
  <si>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</si>
  <si>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</si>
  <si>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</si>
  <si>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</si>
  <si>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</si>
  <si>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</si>
  <si>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</si>
  <si>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</si>
  <si>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</si>
  <si>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</si>
  <si>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</si>
  <si>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</si>
  <si>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</si>
  <si>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</si>
  <si>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</si>
  <si>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</si>
  <si>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</si>
  <si>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</si>
  <si>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</si>
  <si>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</si>
  <si>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</si>
  <si>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</si>
  <si>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</si>
  <si>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</si>
  <si>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</si>
  <si>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</si>
  <si>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</si>
  <si>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</si>
  <si>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</si>
  <si>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</si>
  <si>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</si>
  <si>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</si>
  <si>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</si>
  <si>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</si>
  <si>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</si>
  <si>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</si>
  <si>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</si>
  <si>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</si>
  <si>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</si>
  <si>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</si>
  <si>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</si>
  <si>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</si>
  <si>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</si>
  <si>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</si>
  <si>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</si>
  <si>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</si>
  <si>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</si>
  <si>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</si>
  <si>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</si>
  <si>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</si>
  <si>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</si>
  <si>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</si>
  <si>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</si>
  <si>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</si>
  <si>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</si>
  <si>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</si>
  <si>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</si>
  <si>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</si>
  <si>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</si>
  <si>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</si>
  <si>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</si>
  <si>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</si>
  <si>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</si>
  <si>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</si>
  <si>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</si>
  <si>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</si>
  <si>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</si>
  <si>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</si>
  <si>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</si>
  <si>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</si>
  <si>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</si>
  <si>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</si>
  <si>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</si>
  <si>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</si>
  <si>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</si>
  <si>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</si>
  <si>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</si>
  <si>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</si>
  <si>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</si>
  <si>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</si>
  <si>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</si>
  <si>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</si>
  <si>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</si>
  <si>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</si>
  <si>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</si>
  <si>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</si>
  <si>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</si>
  <si>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</si>
  <si>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</si>
  <si>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</si>
  <si>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</si>
  <si>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</si>
  <si>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</si>
  <si>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</si>
  <si>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</si>
  <si>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</si>
  <si>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</si>
  <si>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</si>
  <si>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</si>
  <si>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</si>
  <si>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</si>
  <si>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</si>
  <si>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</si>
  <si>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</si>
  <si>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</si>
  <si>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</si>
  <si>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</si>
  <si>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</si>
  <si>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</si>
  <si>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</si>
  <si>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</si>
  <si>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</si>
  <si>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</si>
  <si>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</si>
  <si>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</si>
  <si>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</si>
  <si>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</si>
  <si>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</si>
  <si>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</si>
  <si>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</si>
  <si>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</si>
  <si>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</si>
  <si>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</si>
  <si>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</si>
  <si>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</si>
  <si>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</si>
  <si>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</si>
  <si>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</si>
  <si>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</si>
  <si>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</si>
  <si>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</si>
  <si>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</si>
  <si>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</si>
  <si>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</si>
  <si>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</si>
  <si>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</si>
  <si>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</si>
  <si>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</si>
  <si>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</si>
  <si>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</si>
  <si>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</si>
  <si>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</si>
  <si>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</si>
  <si>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</si>
  <si>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</si>
  <si>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</si>
  <si>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</si>
  <si>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</si>
  <si>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</si>
  <si>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</si>
  <si>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</si>
  <si>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</si>
  <si>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</si>
  <si>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</si>
  <si>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</si>
  <si>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</si>
  <si>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</si>
  <si>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</si>
  <si>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</si>
  <si>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</si>
  <si>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</si>
  <si>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</si>
  <si>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</si>
  <si>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</si>
  <si>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</si>
  <si>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</si>
  <si>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</si>
  <si>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</si>
  <si>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</si>
  <si>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</si>
  <si>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</si>
  <si>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</si>
  <si>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</si>
  <si>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</si>
  <si>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</si>
  <si>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</si>
  <si>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</si>
  <si>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</si>
  <si>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</si>
  <si>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</si>
  <si>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</si>
  <si>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</si>
  <si>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</si>
  <si>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</si>
  <si>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</si>
  <si>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</si>
  <si>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</si>
  <si>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</si>
  <si>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</si>
  <si>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</si>
  <si>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</si>
  <si>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</si>
  <si>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</si>
  <si>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</si>
  <si>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</si>
  <si>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</si>
  <si>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</si>
  <si>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</si>
  <si>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</si>
  <si>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</si>
  <si>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</si>
  <si>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</si>
  <si>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</si>
  <si>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</si>
  <si>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</si>
  <si>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</si>
  <si>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</si>
  <si>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</si>
  <si>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</si>
  <si>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</si>
  <si>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</si>
  <si>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</si>
  <si>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</si>
  <si>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</si>
  <si>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</si>
  <si>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</si>
  <si>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</si>
  <si>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</si>
  <si>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</si>
  <si>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</si>
  <si>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</si>
  <si>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</si>
  <si>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</si>
  <si>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</si>
  <si>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</si>
  <si>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</si>
  <si>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</si>
  <si>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</si>
  <si>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</si>
  <si>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</si>
  <si>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</si>
  <si>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</si>
  <si>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</si>
  <si>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</si>
  <si>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</si>
  <si>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</si>
  <si>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</si>
  <si>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</si>
  <si>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</si>
  <si>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</si>
  <si>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</si>
  <si>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</si>
  <si>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</si>
  <si>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</si>
  <si>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</si>
  <si>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</si>
  <si>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</si>
  <si>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</si>
  <si>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</si>
  <si>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</si>
  <si>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</si>
  <si>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</si>
  <si>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</si>
  <si>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</si>
  <si>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</si>
  <si>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</si>
  <si>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</si>
  <si>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</si>
  <si>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</si>
  <si>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</si>
  <si>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</si>
  <si>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</si>
  <si>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</si>
  <si>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</si>
  <si>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</si>
  <si>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</si>
  <si>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</si>
  <si>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</si>
  <si>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</si>
  <si>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</si>
  <si>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</si>
  <si>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</si>
  <si>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</si>
  <si>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</si>
  <si>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</si>
  <si>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</si>
  <si>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</si>
  <si>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</si>
  <si>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</si>
  <si>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</si>
  <si>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</si>
  <si>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</si>
  <si>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</si>
  <si>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</si>
  <si>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</si>
  <si>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</si>
  <si>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</si>
  <si>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</si>
  <si>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</si>
  <si>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</si>
  <si>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</si>
  <si>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</si>
  <si>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</si>
  <si>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</si>
  <si>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</si>
  <si>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</si>
  <si>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</si>
  <si>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</si>
  <si>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</si>
  <si>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</si>
  <si>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</si>
  <si>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</si>
  <si>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</si>
  <si>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</si>
  <si>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</si>
  <si>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</si>
  <si>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</si>
  <si>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</si>
  <si>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</si>
  <si>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</si>
  <si>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</si>
  <si>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</si>
  <si>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</si>
  <si>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</si>
  <si>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</si>
  <si>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</si>
  <si>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</si>
  <si>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</si>
  <si>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</si>
  <si>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</si>
  <si>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</si>
  <si>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</si>
  <si>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</si>
  <si>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</si>
  <si>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</si>
  <si>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</si>
  <si>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</si>
  <si>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</si>
  <si>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</si>
  <si>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</si>
  <si>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</si>
  <si>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</si>
  <si>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</si>
  <si>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</si>
  <si>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</si>
  <si>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</si>
  <si>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</si>
  <si>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</si>
  <si>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</si>
  <si>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</si>
  <si>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</si>
  <si>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</si>
  <si>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</si>
  <si>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</si>
  <si>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</si>
  <si>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</si>
  <si>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</si>
  <si>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</si>
  <si>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</si>
  <si>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</si>
  <si>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</si>
  <si>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</si>
  <si>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</si>
  <si>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</si>
  <si>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</si>
  <si>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</si>
  <si>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</si>
  <si>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</si>
  <si>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</si>
  <si>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</si>
  <si>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</si>
  <si>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</si>
  <si>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</si>
  <si>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</si>
  <si>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</si>
  <si>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</si>
  <si>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</si>
  <si>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</si>
  <si>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</si>
  <si>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</si>
  <si>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</si>
  <si>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</si>
  <si>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</si>
  <si>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</si>
  <si>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</si>
  <si>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</si>
  <si>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</si>
  <si>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</si>
  <si>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</si>
  <si>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</si>
  <si>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</si>
  <si>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</si>
  <si>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</si>
  <si>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</si>
  <si>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</si>
  <si>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</si>
  <si>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</si>
  <si>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</si>
  <si>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</si>
  <si>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</si>
  <si>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</si>
  <si>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</si>
  <si>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</si>
  <si>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</si>
  <si>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</si>
  <si>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</si>
  <si>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</si>
  <si>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</si>
  <si>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</si>
  <si>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</si>
  <si>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</si>
  <si>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</si>
  <si>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</si>
  <si>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</si>
  <si>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</si>
  <si>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</si>
  <si>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</si>
  <si>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</si>
  <si>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</si>
  <si>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</si>
  <si>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</si>
  <si>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</si>
  <si>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</si>
  <si>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</si>
  <si>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</si>
  <si>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</si>
  <si>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</si>
  <si>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</si>
  <si>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</si>
  <si>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</si>
  <si>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</si>
  <si>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</si>
  <si>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</si>
  <si>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</si>
  <si>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</si>
  <si>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</si>
  <si>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</si>
  <si>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</si>
  <si>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</si>
  <si>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</si>
  <si>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</si>
  <si>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</si>
  <si>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</si>
  <si>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</si>
  <si>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</si>
  <si>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</si>
  <si>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</si>
  <si>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</si>
  <si>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</si>
  <si>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</si>
  <si>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</si>
  <si>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</si>
  <si>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</si>
  <si>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</si>
  <si>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</si>
  <si>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</si>
  <si>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</si>
  <si>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</si>
  <si>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</si>
  <si>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</si>
  <si>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</si>
  <si>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</si>
  <si>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</si>
  <si>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</si>
  <si>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</si>
  <si>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</si>
  <si>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</si>
  <si>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</si>
  <si>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</si>
  <si>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</si>
  <si>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</si>
  <si>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</si>
  <si>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</si>
  <si>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</si>
  <si>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</si>
  <si>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</si>
  <si>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</si>
  <si>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</si>
  <si>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</si>
  <si>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</si>
  <si>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</si>
  <si>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</si>
  <si>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</si>
  <si>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</si>
  <si>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</si>
  <si>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</si>
  <si>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</si>
  <si>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</si>
  <si>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</si>
  <si>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</si>
  <si>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</si>
  <si>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</si>
  <si>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</si>
  <si>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</si>
  <si>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</si>
  <si>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</si>
  <si>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</si>
  <si>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</si>
  <si>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</si>
  <si>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</si>
  <si>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</si>
  <si>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</si>
  <si>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</si>
  <si>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</si>
  <si>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</si>
  <si>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</si>
  <si>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</si>
  <si>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</si>
  <si>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</si>
  <si>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</si>
  <si>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</si>
  <si>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</si>
  <si>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</si>
  <si>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</si>
  <si>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</si>
  <si>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</si>
  <si>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</si>
  <si>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</si>
  <si>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</si>
  <si>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</si>
  <si>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</si>
  <si>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</si>
  <si>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</si>
  <si>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</si>
  <si>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</si>
  <si>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</si>
  <si>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</si>
  <si>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</si>
  <si>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</si>
  <si>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</si>
  <si>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</si>
  <si>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</si>
  <si>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</si>
  <si>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</si>
  <si>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</si>
  <si>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</si>
  <si>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</si>
  <si>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</si>
  <si>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</si>
  <si>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</si>
  <si>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</si>
  <si>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</si>
  <si>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</si>
  <si>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</si>
  <si>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</si>
  <si>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</si>
  <si>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</si>
  <si>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</si>
  <si>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</si>
  <si>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</si>
  <si>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</si>
  <si>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</si>
  <si>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</si>
  <si>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</si>
  <si>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</si>
  <si>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</si>
  <si>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</si>
  <si>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</si>
  <si>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</si>
  <si>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</si>
  <si>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</si>
  <si>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</si>
  <si>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</si>
  <si>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</si>
  <si>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</si>
  <si>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</si>
  <si>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</si>
  <si>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</si>
  <si>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</si>
  <si>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</si>
  <si>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</si>
  <si>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</si>
  <si>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</si>
  <si>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</si>
  <si>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</si>
  <si>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</si>
  <si>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</si>
  <si>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</si>
  <si>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</si>
  <si>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</si>
  <si>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</si>
  <si>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</si>
  <si>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</si>
  <si>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</si>
  <si>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</si>
  <si>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</si>
  <si>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</si>
  <si>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</si>
  <si>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</si>
  <si>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</si>
  <si>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</si>
  <si>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</si>
  <si>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</si>
  <si>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</si>
  <si>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</si>
  <si>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</si>
  <si>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</si>
  <si>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</si>
  <si>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</si>
  <si>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</si>
  <si>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</si>
  <si>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</si>
  <si>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</si>
  <si>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</si>
  <si>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</si>
  <si>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</si>
  <si>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</si>
  <si>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</si>
  <si>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</si>
  <si>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</si>
  <si>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</si>
  <si>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</si>
  <si>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</si>
  <si>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</si>
  <si>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</si>
  <si>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</si>
  <si>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</si>
  <si>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</si>
  <si>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</si>
  <si>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</si>
  <si>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</si>
  <si>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</si>
  <si>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</si>
  <si>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</si>
  <si>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</si>
  <si>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</si>
  <si>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</si>
  <si>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</si>
  <si>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</si>
  <si>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</si>
  <si>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</si>
  <si>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</si>
  <si>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</si>
  <si>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</si>
  <si>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</si>
  <si>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</si>
  <si>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</si>
  <si>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</si>
  <si>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</si>
  <si>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</si>
  <si>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</si>
  <si>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</si>
  <si>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</si>
  <si>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</si>
  <si>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</si>
  <si>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</si>
  <si>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</si>
  <si>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</si>
  <si>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</si>
  <si>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</si>
  <si>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</si>
  <si>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</si>
  <si>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</si>
  <si>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</si>
  <si>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</si>
  <si>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</si>
  <si>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</si>
  <si>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</si>
  <si>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</si>
  <si>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</si>
  <si>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</si>
  <si>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</si>
  <si>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</si>
  <si>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</si>
  <si>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</si>
  <si>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</si>
  <si>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</si>
  <si>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</si>
  <si>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</si>
  <si>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</si>
  <si>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</si>
  <si>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</si>
  <si>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</si>
  <si>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</si>
  <si>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</si>
  <si>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</si>
  <si>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</si>
  <si>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</si>
  <si>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</si>
  <si>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</si>
  <si>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</si>
  <si>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</si>
  <si>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</si>
  <si>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</si>
  <si>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</si>
  <si>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</si>
  <si>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</si>
  <si>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</si>
  <si>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</si>
  <si>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</si>
  <si>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</si>
  <si>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</si>
  <si>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</si>
  <si>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</si>
  <si>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</si>
  <si>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</si>
  <si>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</si>
  <si>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</si>
  <si>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</si>
  <si>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</si>
  <si>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</si>
  <si>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</si>
  <si>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</si>
  <si>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</si>
  <si>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</si>
  <si>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</si>
  <si>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</si>
  <si>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</si>
  <si>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</si>
  <si>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</si>
  <si>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</si>
  <si>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</si>
  <si>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</si>
  <si>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</si>
  <si>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</si>
  <si>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</si>
  <si>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</si>
  <si>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</si>
  <si>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</si>
  <si>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</si>
  <si>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</si>
  <si>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</si>
  <si>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</si>
  <si>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</si>
  <si>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</si>
  <si>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</si>
  <si>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</si>
  <si>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</si>
  <si>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</si>
  <si>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</si>
  <si>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</si>
  <si>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</si>
  <si>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</si>
  <si>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</si>
  <si>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</si>
  <si>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</si>
  <si>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</si>
  <si>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</si>
  <si>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</si>
  <si>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</si>
  <si>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</si>
  <si>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</si>
  <si>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</si>
  <si>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</si>
  <si>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</si>
  <si>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</si>
  <si>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</si>
  <si>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</si>
  <si>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</si>
  <si>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</si>
  <si>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</si>
  <si>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</si>
  <si>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</si>
  <si>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</si>
  <si>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</si>
  <si>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</si>
  <si>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</si>
  <si>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</si>
  <si>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</si>
  <si>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</si>
  <si>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</si>
  <si>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</si>
  <si>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</si>
  <si>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</si>
  <si>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</si>
  <si>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</si>
  <si>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</si>
  <si>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</si>
  <si>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</si>
  <si>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</si>
  <si>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</si>
  <si>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</si>
  <si>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</si>
  <si>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</si>
  <si>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</si>
  <si>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</si>
  <si>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</si>
  <si>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</si>
  <si>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</si>
  <si>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</si>
  <si>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</si>
  <si>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</si>
  <si>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</si>
  <si>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</si>
  <si>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</si>
  <si>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</si>
  <si>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</si>
  <si>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</si>
  <si>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</si>
  <si>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</si>
  <si>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</si>
  <si>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</si>
  <si>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</si>
  <si>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</si>
  <si>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</si>
  <si>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</si>
  <si>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</si>
  <si>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</si>
  <si>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</si>
  <si>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</si>
  <si>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</si>
  <si>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</si>
  <si>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</si>
  <si>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</si>
  <si>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</si>
  <si>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</si>
  <si>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</si>
  <si>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</si>
  <si>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</si>
  <si>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</si>
  <si>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</si>
  <si>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</si>
  <si>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</si>
  <si>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</si>
  <si>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</si>
  <si>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</si>
  <si>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</si>
  <si>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</si>
  <si>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</si>
  <si>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</si>
  <si>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</si>
  <si>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</si>
  <si>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</si>
  <si>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</si>
  <si>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</si>
  <si>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</si>
  <si>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</si>
  <si>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</si>
  <si>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</si>
  <si>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</si>
  <si>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</si>
  <si>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</si>
  <si>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</si>
  <si>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</si>
  <si>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</si>
  <si>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</si>
  <si>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</si>
  <si>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</si>
  <si>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</si>
  <si>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</si>
  <si>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</si>
  <si>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</si>
  <si>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</si>
  <si>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</si>
  <si>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</si>
  <si>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</si>
  <si>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</si>
  <si>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</si>
  <si>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</si>
  <si>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</si>
  <si>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</si>
  <si>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</si>
  <si>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</si>
  <si>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</si>
  <si>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</si>
  <si>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</si>
  <si>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</si>
  <si>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</si>
  <si>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</si>
  <si>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</si>
  <si>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</si>
  <si>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</si>
  <si>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</si>
  <si>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</si>
  <si>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</si>
  <si>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</si>
  <si>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</si>
  <si>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</si>
  <si>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</si>
  <si>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</si>
  <si>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</si>
  <si>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</si>
  <si>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</si>
  <si>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</si>
  <si>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</si>
  <si>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</si>
  <si>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</si>
  <si>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</si>
  <si>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</si>
  <si>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</si>
  <si>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</si>
  <si>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</si>
  <si>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</si>
  <si>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</si>
  <si>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</si>
  <si>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</si>
  <si>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</si>
  <si>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</si>
  <si>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</si>
  <si>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</si>
  <si>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</si>
  <si>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</si>
  <si>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</si>
  <si>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</si>
  <si>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</si>
  <si>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</si>
  <si>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</si>
  <si>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</si>
  <si>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</si>
  <si>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</si>
  <si>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</si>
  <si>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</si>
  <si>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</si>
  <si>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</si>
  <si>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</si>
  <si>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</si>
  <si>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</si>
  <si>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</si>
  <si>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</si>
  <si>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</si>
  <si>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</si>
  <si>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</si>
  <si>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</si>
  <si>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</si>
  <si>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</si>
  <si>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</si>
  <si>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</si>
  <si>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</si>
  <si>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</si>
  <si>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</si>
  <si>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</si>
  <si>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</si>
  <si>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</si>
  <si>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</si>
  <si>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</si>
  <si>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</si>
  <si>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</si>
  <si>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</si>
  <si>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</si>
  <si>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</si>
  <si>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</si>
  <si>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</si>
  <si>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</si>
  <si>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</si>
  <si>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</si>
  <si>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</si>
  <si>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</si>
  <si>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</si>
  <si>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</si>
  <si>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</si>
  <si>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</si>
  <si>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</si>
  <si>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</si>
  <si>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</si>
  <si>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</si>
  <si>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</si>
  <si>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</si>
  <si>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</si>
  <si>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</si>
  <si>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</si>
  <si>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</si>
  <si>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</si>
  <si>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</si>
  <si>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</si>
  <si>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</si>
  <si>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</si>
  <si>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</si>
  <si>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</si>
  <si>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</si>
  <si>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</si>
  <si>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</si>
  <si>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</si>
  <si>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</si>
  <si>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</si>
  <si>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</si>
  <si>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</si>
  <si>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</si>
  <si>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</si>
  <si>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</si>
  <si>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</si>
  <si>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</si>
  <si>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</si>
  <si>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</si>
  <si>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</si>
  <si>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</si>
  <si>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</si>
  <si>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</si>
  <si>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</si>
  <si>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</si>
  <si>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</si>
  <si>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</si>
  <si>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</si>
  <si>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</si>
  <si>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</si>
  <si>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</si>
  <si>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</si>
  <si>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</si>
  <si>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</si>
  <si>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</si>
  <si>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</si>
  <si>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</si>
  <si>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</si>
  <si>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</si>
  <si>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</si>
  <si>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</si>
  <si>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</si>
  <si>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</si>
  <si>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</si>
  <si>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</si>
  <si>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</si>
  <si>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</si>
  <si>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</si>
  <si>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</si>
  <si>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</si>
  <si>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</si>
  <si>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</si>
  <si>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</si>
  <si>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</si>
  <si>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</si>
  <si>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</si>
  <si>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</si>
  <si>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</si>
  <si>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</si>
  <si>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</si>
  <si>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</si>
  <si>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</si>
  <si>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</si>
  <si>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</si>
  <si>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</si>
  <si>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</si>
  <si>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</si>
  <si>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</si>
  <si>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</si>
  <si>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</si>
  <si>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</si>
  <si>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</si>
  <si>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</si>
  <si>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</si>
  <si>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</si>
  <si>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</si>
  <si>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</si>
  <si>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</si>
  <si>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</si>
  <si>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</si>
  <si>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</si>
  <si>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</si>
  <si>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</si>
  <si>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</si>
  <si>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</si>
  <si>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</si>
  <si>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</si>
  <si>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</si>
  <si>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</si>
  <si>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</si>
  <si>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</si>
  <si>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</si>
  <si>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</si>
  <si>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</si>
  <si>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</si>
  <si>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</si>
  <si>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</si>
  <si>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</si>
  <si>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</si>
  <si>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</si>
  <si>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</si>
  <si>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</si>
  <si>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</si>
  <si>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</si>
  <si>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</si>
  <si>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</si>
  <si>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</si>
  <si>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</si>
  <si>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</si>
  <si>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</si>
  <si>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</si>
  <si>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</si>
  <si>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</si>
  <si>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</si>
  <si>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</si>
  <si>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</si>
  <si>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</si>
  <si>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</si>
  <si>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</si>
  <si>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</si>
  <si>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</si>
  <si>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</si>
  <si>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</si>
  <si>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</si>
  <si>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</si>
  <si>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</si>
  <si>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</si>
  <si>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</si>
  <si>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</si>
  <si>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</si>
  <si>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</si>
  <si>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</si>
  <si>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</si>
  <si>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</si>
  <si>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</si>
  <si>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</si>
  <si>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</si>
  <si>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</si>
  <si>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</si>
  <si>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</si>
  <si>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</si>
  <si>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</si>
  <si>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</si>
  <si>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</si>
  <si>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</si>
  <si>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</si>
  <si>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</si>
  <si>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</si>
  <si>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</si>
  <si>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</si>
  <si>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</si>
  <si>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</si>
  <si>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</si>
  <si>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</si>
  <si>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</si>
  <si>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</si>
  <si>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</si>
  <si>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</si>
  <si>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</si>
  <si>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</si>
  <si>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</si>
  <si>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</si>
  <si>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</si>
  <si>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</si>
  <si>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</si>
  <si>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</si>
  <si>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</si>
  <si>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</si>
  <si>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</si>
  <si>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</si>
  <si>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</si>
  <si>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</si>
  <si>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</si>
  <si>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</si>
  <si>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</si>
  <si>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</si>
  <si>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</si>
  <si>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</si>
  <si>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</si>
  <si>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</si>
  <si>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</si>
  <si>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</si>
  <si>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</si>
  <si>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</si>
  <si>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</si>
  <si>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</si>
  <si>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</si>
  <si>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</si>
  <si>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</si>
  <si>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</si>
  <si>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</si>
  <si>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</si>
  <si>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</si>
  <si>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</si>
  <si>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</si>
  <si>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</si>
  <si>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</si>
  <si>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</si>
  <si>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</si>
  <si>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</si>
  <si>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</si>
  <si>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</si>
  <si>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</si>
  <si>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</si>
  <si>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</si>
  <si>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</si>
  <si>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</si>
  <si>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</si>
  <si>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</si>
  <si>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</si>
  <si>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</si>
  <si>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</si>
  <si>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</si>
  <si>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</si>
  <si>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</si>
  <si>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</si>
  <si>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</si>
  <si>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</si>
  <si>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</si>
  <si>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</si>
  <si>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</si>
  <si>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</si>
  <si>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</si>
  <si>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</si>
  <si>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</si>
  <si>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</si>
  <si>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</si>
  <si>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</si>
  <si>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</si>
  <si>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</si>
  <si>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</si>
  <si>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</si>
  <si>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</si>
  <si>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</si>
  <si>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</si>
  <si>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</si>
  <si>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</si>
  <si>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</si>
  <si>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</si>
  <si>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</si>
  <si>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</si>
  <si>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</si>
  <si>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</si>
  <si>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</si>
  <si>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</si>
  <si>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</si>
  <si>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</si>
  <si>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</si>
  <si>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</si>
  <si>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</si>
  <si>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</si>
  <si>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</si>
  <si>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</si>
  <si>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</si>
  <si>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</si>
  <si>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</si>
  <si>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</si>
  <si>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</si>
  <si>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</si>
  <si>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</si>
  <si>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</si>
  <si>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</si>
  <si>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</si>
  <si>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</si>
  <si>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</si>
  <si>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</si>
  <si>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</si>
  <si>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</si>
  <si>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</si>
  <si>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</si>
  <si>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</si>
  <si>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</si>
  <si>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</si>
  <si>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</si>
  <si>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</si>
  <si>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</si>
  <si>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</si>
  <si>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</si>
  <si>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</si>
  <si>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</si>
  <si>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</si>
  <si>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</si>
  <si>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</si>
  <si>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</si>
  <si>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</si>
  <si>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</si>
  <si>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</si>
  <si>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</si>
  <si>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</si>
  <si>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</si>
  <si>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</si>
  <si>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</si>
  <si>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</si>
  <si>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</si>
  <si>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</si>
  <si>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</si>
  <si>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</si>
  <si>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</si>
  <si>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</si>
  <si>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</si>
  <si>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</si>
  <si>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</si>
  <si>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</si>
  <si>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</si>
  <si>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</si>
  <si>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</si>
  <si>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</si>
  <si>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</si>
  <si>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</si>
  <si>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</si>
  <si>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</si>
  <si>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</si>
  <si>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</si>
  <si>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</si>
  <si>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</si>
  <si>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</si>
  <si>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</si>
  <si>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</si>
  <si>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</si>
  <si>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</si>
  <si>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</si>
  <si>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</si>
  <si>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</si>
  <si>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</si>
  <si>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</si>
  <si>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</si>
  <si>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</si>
  <si>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</si>
  <si>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</si>
  <si>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</si>
  <si>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</si>
  <si>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</si>
  <si>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</si>
  <si>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</si>
  <si>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</si>
  <si>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</si>
  <si>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</si>
  <si>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</si>
  <si>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</si>
  <si>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</si>
  <si>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</si>
  <si>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</si>
  <si>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</si>
  <si>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</si>
  <si>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</si>
  <si>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</si>
  <si>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</si>
  <si>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</si>
  <si>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</si>
  <si>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</si>
  <si>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</si>
  <si>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</si>
  <si>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</si>
  <si>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</si>
  <si>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</si>
  <si>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</si>
  <si>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</si>
  <si>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</si>
  <si>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</si>
  <si>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</si>
  <si>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</si>
  <si>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</si>
  <si>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</si>
  <si>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</si>
  <si>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</si>
  <si>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</si>
  <si>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</si>
  <si>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</si>
  <si>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</si>
  <si>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</si>
  <si>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</si>
  <si>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</si>
  <si>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</si>
  <si>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</si>
  <si>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</si>
  <si>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</si>
  <si>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</si>
  <si>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</si>
  <si>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</si>
  <si>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</si>
  <si>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</si>
  <si>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</si>
  <si>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</si>
  <si>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</si>
  <si>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</si>
  <si>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</si>
  <si>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</si>
  <si>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</si>
  <si>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</si>
  <si>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</si>
  <si>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</si>
  <si>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</si>
  <si>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</si>
  <si>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</si>
  <si>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</si>
  <si>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</si>
  <si>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</si>
  <si>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</si>
  <si>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</si>
  <si>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</si>
  <si>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</si>
  <si>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</si>
  <si>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</si>
  <si>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</si>
  <si>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</si>
  <si>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</si>
  <si>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</si>
  <si>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</si>
  <si>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</si>
  <si>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</si>
  <si>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</si>
  <si>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</si>
  <si>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</si>
  <si>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</si>
  <si>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</si>
  <si>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</si>
  <si>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</si>
  <si>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</si>
  <si>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</si>
  <si>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</si>
  <si>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</si>
  <si>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</si>
  <si>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</si>
  <si>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</si>
  <si>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</si>
  <si>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</si>
  <si>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</si>
  <si>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</si>
  <si>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</si>
  <si>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</si>
  <si>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</si>
  <si>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</si>
  <si>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</si>
  <si>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</si>
  <si>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</si>
  <si>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</si>
  <si>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</si>
  <si>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</si>
  <si>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</si>
  <si>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</si>
  <si>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</si>
  <si>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</si>
  <si>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</si>
  <si>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</si>
  <si>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</si>
  <si>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</si>
  <si>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</si>
  <si>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</si>
  <si>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</si>
  <si>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</si>
  <si>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</si>
  <si>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</si>
  <si>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</si>
  <si>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</si>
  <si>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</si>
  <si>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</si>
  <si>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</si>
  <si>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</si>
  <si>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</si>
  <si>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</si>
  <si>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</si>
  <si>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</si>
  <si>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</si>
  <si>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</si>
  <si>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</si>
  <si>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</si>
  <si>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</si>
  <si>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</si>
  <si>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</si>
  <si>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</si>
  <si>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</si>
  <si>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</si>
  <si>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</si>
  <si>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</si>
  <si>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</si>
  <si>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</si>
  <si>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</si>
  <si>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</si>
  <si>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</si>
  <si>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</si>
  <si>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</si>
  <si>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</si>
  <si>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</si>
  <si>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</si>
  <si>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</si>
  <si>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</si>
  <si>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</si>
  <si>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</si>
  <si>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</si>
  <si>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</si>
  <si>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</si>
  <si>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</si>
  <si>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</si>
  <si>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</si>
  <si>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</si>
  <si>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</si>
  <si>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</si>
  <si>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</si>
  <si>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</si>
  <si>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</si>
  <si>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</si>
  <si>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</si>
  <si>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</si>
  <si>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</si>
  <si>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</si>
  <si>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</si>
  <si>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</si>
  <si>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</si>
  <si>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</si>
  <si>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</si>
  <si>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</si>
  <si>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</si>
  <si>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</si>
  <si>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</si>
  <si>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</si>
  <si>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</si>
  <si>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</si>
  <si>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</si>
  <si>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</si>
  <si>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</si>
  <si>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</si>
  <si>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</si>
  <si>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</si>
  <si>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</si>
  <si>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</si>
  <si>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</si>
  <si>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</si>
  <si>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</si>
  <si>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</si>
  <si>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</si>
  <si>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</si>
  <si>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</si>
  <si>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</si>
  <si>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</si>
  <si>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</si>
  <si>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</si>
  <si>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</si>
  <si>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</si>
  <si>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</si>
  <si>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</si>
  <si>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</si>
  <si>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</si>
  <si>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</si>
  <si>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</si>
  <si>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</si>
  <si>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</si>
  <si>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</si>
  <si>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</si>
  <si>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</si>
  <si>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</si>
  <si>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</si>
  <si>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</si>
  <si>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</si>
  <si>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</si>
  <si>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</si>
  <si>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</si>
  <si>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</si>
  <si>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</si>
  <si>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</si>
  <si>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</si>
  <si>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</si>
  <si>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</si>
  <si>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</si>
  <si>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</si>
  <si>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</si>
  <si>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</si>
  <si>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</si>
  <si>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</si>
  <si>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</si>
  <si>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</si>
  <si>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</si>
  <si>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</si>
  <si>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</si>
  <si>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</si>
  <si>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</si>
  <si>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</si>
  <si>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</si>
  <si>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</si>
  <si>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</si>
  <si>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</si>
  <si>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</si>
  <si>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</si>
  <si>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</si>
  <si>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</si>
  <si>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</si>
  <si>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</si>
  <si>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</si>
  <si>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</si>
  <si>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</si>
  <si>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</si>
  <si>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</si>
  <si>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</si>
  <si>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</si>
  <si>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</si>
  <si>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</si>
  <si>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</si>
  <si>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</si>
  <si>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</si>
  <si>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</si>
  <si>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</si>
  <si>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</si>
  <si>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</si>
  <si>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</si>
  <si>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</si>
  <si>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</si>
  <si>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</si>
  <si>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</si>
  <si>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</si>
  <si>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</si>
  <si>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</si>
  <si>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</si>
  <si>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</si>
  <si>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</si>
  <si>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</si>
  <si>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</si>
  <si>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</si>
  <si>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</si>
  <si>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</si>
  <si>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</si>
  <si>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</si>
  <si>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</si>
  <si>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</si>
  <si>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</si>
  <si>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</si>
  <si>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</si>
  <si>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</si>
  <si>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</si>
  <si>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</si>
  <si>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</si>
  <si>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</si>
  <si>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</si>
  <si>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</si>
  <si>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</si>
  <si>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</si>
  <si>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</si>
  <si>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</si>
  <si>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</si>
  <si>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</si>
  <si>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</si>
  <si>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</si>
  <si>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</si>
  <si>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</si>
  <si>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</si>
  <si>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</si>
  <si>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</si>
  <si>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</si>
  <si>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</si>
  <si>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</si>
  <si>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</si>
  <si>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</si>
  <si>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</si>
  <si>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</si>
  <si>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</si>
  <si>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</si>
  <si>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</si>
  <si>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</si>
  <si>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</si>
  <si>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</si>
  <si>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</si>
  <si>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</si>
  <si>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</si>
  <si>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</si>
  <si>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</si>
  <si>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</si>
  <si>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</si>
  <si>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</si>
  <si>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</si>
  <si>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</si>
  <si>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</si>
  <si>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</si>
  <si>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</si>
  <si>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</si>
  <si>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</si>
  <si>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</si>
  <si>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</si>
  <si>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</si>
  <si>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</si>
  <si>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</si>
  <si>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</si>
  <si>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</si>
  <si>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</si>
  <si>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</si>
  <si>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</si>
  <si>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</si>
  <si>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</si>
  <si>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</si>
  <si>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</si>
  <si>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</si>
  <si>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</si>
  <si>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</si>
  <si>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</si>
  <si>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</si>
  <si>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</si>
  <si>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</si>
  <si>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</si>
  <si>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</si>
  <si>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</si>
  <si>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</si>
  <si>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</si>
  <si>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</si>
  <si>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</si>
  <si>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</si>
  <si>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</si>
  <si>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</si>
  <si>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</si>
  <si>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</si>
  <si>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</si>
  <si>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</si>
  <si>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</si>
  <si>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</si>
  <si>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</si>
  <si>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</si>
  <si>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</si>
  <si>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</si>
  <si>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</si>
  <si>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</si>
  <si>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</si>
  <si>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</si>
  <si>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</si>
  <si>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</si>
  <si>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</si>
  <si>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</si>
  <si>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</si>
  <si>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</si>
  <si>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</si>
  <si>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</si>
  <si>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</si>
  <si>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</si>
  <si>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</si>
  <si>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</si>
  <si>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</si>
  <si>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</si>
  <si>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</si>
  <si>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</si>
  <si>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</si>
  <si>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</si>
  <si>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</si>
  <si>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</si>
  <si>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</si>
  <si>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</si>
  <si>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</si>
  <si>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</si>
  <si>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</si>
  <si>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</si>
  <si>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</si>
  <si>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</si>
  <si>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</si>
  <si>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</si>
  <si>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</si>
  <si>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</si>
  <si>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</si>
  <si>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</si>
  <si>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</si>
  <si>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</si>
  <si>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</si>
  <si>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</si>
  <si>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</si>
  <si>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</si>
  <si>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</si>
  <si>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</si>
  <si>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</si>
  <si>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</si>
  <si>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</si>
  <si>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</si>
  <si>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</si>
  <si>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</si>
  <si>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</si>
  <si>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</si>
  <si>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</si>
  <si>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</si>
  <si>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</si>
  <si>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</si>
  <si>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</si>
  <si>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</si>
  <si>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</si>
  <si>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</si>
  <si>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</si>
  <si>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</si>
  <si>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</si>
  <si>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</si>
  <si>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</si>
  <si>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</si>
  <si>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</si>
  <si>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</si>
  <si>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</si>
  <si>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</si>
  <si>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</si>
  <si>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</si>
  <si>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</si>
  <si>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</si>
  <si>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</si>
  <si>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</si>
  <si>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</si>
  <si>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</si>
  <si>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</si>
  <si>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</si>
  <si>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</si>
  <si>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</si>
  <si>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</si>
  <si>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</si>
  <si>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</si>
  <si>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</si>
  <si>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</si>
  <si>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</si>
  <si>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</si>
  <si>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</si>
  <si>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</si>
  <si>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</si>
  <si>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</si>
  <si>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</si>
  <si>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</si>
  <si>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</si>
  <si>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</si>
  <si>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</si>
  <si>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</si>
  <si>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</si>
  <si>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</si>
  <si>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</si>
  <si>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</si>
  <si>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</si>
  <si>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</si>
  <si>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</si>
  <si>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</si>
  <si>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</si>
  <si>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</si>
  <si>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</si>
  <si>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</si>
  <si>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</si>
  <si>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</si>
  <si>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</si>
  <si>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</si>
  <si>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</si>
  <si>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</si>
  <si>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</si>
  <si>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</si>
  <si>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</si>
  <si>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</si>
  <si>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</si>
  <si>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</si>
  <si>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</si>
  <si>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</si>
  <si>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</si>
  <si>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</si>
  <si>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</si>
  <si>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</si>
  <si>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</si>
  <si>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</si>
  <si>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</si>
  <si>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</si>
  <si>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</si>
  <si>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</si>
  <si>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</si>
  <si>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</si>
  <si>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</si>
  <si>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</si>
  <si>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</si>
  <si>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</si>
  <si>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</si>
  <si>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</si>
  <si>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</si>
  <si>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</si>
  <si>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</si>
  <si>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</si>
  <si>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</si>
  <si>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</si>
  <si>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</si>
  <si>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</si>
  <si>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</si>
  <si>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</si>
  <si>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</si>
  <si>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</si>
  <si>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</si>
  <si>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</si>
  <si>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</si>
  <si>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</si>
  <si>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</si>
  <si>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</si>
  <si>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</si>
  <si>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</si>
  <si>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</si>
  <si>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</si>
  <si>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</si>
  <si>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</si>
  <si>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</si>
  <si>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</si>
  <si>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</si>
  <si>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</si>
  <si>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</si>
  <si>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</si>
  <si>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</si>
  <si>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</si>
  <si>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</si>
  <si>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</si>
  <si>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</si>
  <si>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</si>
  <si>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</si>
  <si>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</si>
  <si>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</si>
  <si>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</si>
  <si>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</si>
  <si>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</si>
  <si>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</si>
  <si>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</si>
  <si>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</si>
  <si>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</si>
  <si>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</si>
  <si>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</si>
  <si>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</si>
  <si>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</si>
  <si>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</si>
  <si>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</si>
  <si>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</si>
  <si>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</si>
  <si>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</si>
  <si>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</si>
  <si>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</si>
  <si>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</si>
  <si>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</si>
  <si>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</si>
  <si>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</si>
  <si>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</si>
  <si>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</si>
  <si>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</si>
  <si>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</si>
  <si>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</si>
  <si>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</si>
  <si>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</si>
  <si>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</si>
  <si>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</si>
  <si>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</si>
  <si>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</si>
  <si>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</si>
  <si>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</si>
  <si>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</si>
  <si>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</si>
  <si>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</si>
  <si>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</si>
  <si>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</si>
  <si>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</si>
  <si>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</si>
  <si>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</si>
  <si>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</si>
  <si>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</si>
  <si>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</si>
  <si>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</si>
  <si>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</si>
  <si>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</si>
  <si>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</si>
  <si>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</si>
  <si>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</si>
  <si>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</si>
  <si>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</si>
  <si>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</si>
  <si>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</si>
  <si>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</si>
  <si>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</si>
  <si>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</si>
  <si>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</si>
  <si>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</si>
  <si>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</si>
  <si>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</si>
  <si>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</si>
  <si>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</si>
  <si>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</si>
  <si>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</si>
  <si>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</si>
  <si>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</si>
  <si>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</si>
  <si>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</si>
  <si>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</si>
  <si>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</si>
  <si>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</si>
  <si>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</si>
  <si>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</si>
  <si>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</si>
  <si>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</si>
  <si>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</si>
  <si>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</si>
  <si>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</si>
  <si>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</si>
  <si>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</si>
  <si>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</si>
  <si>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</si>
  <si>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</si>
  <si>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</si>
  <si>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</si>
  <si>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</si>
  <si>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</si>
  <si>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</si>
  <si>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</si>
  <si>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</si>
  <si>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</si>
  <si>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</si>
  <si>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</si>
  <si>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</si>
  <si>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</si>
  <si>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</si>
  <si>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</si>
  <si>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</si>
  <si>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</si>
  <si>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</si>
  <si>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</si>
  <si>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</si>
  <si>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</si>
  <si>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</si>
  <si>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</si>
  <si>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</si>
  <si>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</si>
  <si>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</si>
  <si>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</si>
  <si>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</si>
  <si>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</si>
  <si>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</si>
  <si>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</si>
  <si>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</si>
  <si>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</si>
  <si>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</si>
  <si>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</si>
  <si>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</si>
  <si>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</si>
  <si>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</si>
  <si>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</si>
  <si>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</si>
  <si>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</si>
  <si>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</si>
  <si>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</si>
  <si>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</si>
  <si>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</si>
  <si>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</si>
  <si>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</si>
  <si>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</si>
  <si>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</si>
  <si>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</si>
  <si>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</si>
  <si>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</si>
  <si>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</si>
  <si>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</si>
  <si>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</si>
  <si>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</si>
  <si>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</si>
  <si>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</si>
  <si>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</si>
  <si>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</si>
  <si>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</si>
  <si>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</si>
  <si>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</si>
  <si>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</si>
  <si>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</si>
  <si>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</si>
  <si>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</si>
  <si>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</si>
  <si>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</si>
  <si>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</si>
  <si>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</si>
  <si>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</si>
  <si>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</si>
  <si>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</si>
  <si>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</si>
  <si>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</si>
  <si>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</si>
  <si>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</si>
  <si>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</si>
  <si>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</si>
  <si>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</si>
  <si>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</si>
  <si>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</si>
  <si>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</si>
  <si>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</si>
  <si>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</si>
  <si>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</si>
  <si>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</si>
  <si>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</si>
  <si>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</si>
  <si>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</si>
  <si>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</si>
  <si>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</si>
  <si>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</si>
  <si>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</si>
  <si>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</si>
  <si>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</si>
  <si>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</si>
  <si>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</si>
  <si>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</si>
  <si>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</si>
  <si>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</si>
  <si>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</si>
  <si>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</si>
  <si>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</si>
  <si>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</si>
  <si>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</si>
  <si>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</si>
  <si>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</si>
  <si>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</si>
  <si>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</si>
  <si>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</si>
  <si>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</si>
  <si>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</si>
  <si>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</si>
  <si>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</si>
  <si>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</si>
  <si>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</si>
  <si>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</si>
  <si>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</si>
  <si>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</si>
  <si>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</si>
  <si>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</si>
  <si>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</si>
  <si>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</si>
  <si>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</si>
  <si>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</si>
  <si>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</si>
  <si>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</si>
  <si>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</si>
  <si>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</si>
  <si>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</si>
  <si>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</si>
  <si>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</si>
  <si>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</si>
  <si>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</si>
  <si>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</si>
  <si>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</si>
  <si>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</si>
  <si>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</si>
  <si>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</si>
  <si>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</si>
  <si>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</si>
  <si>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</si>
  <si>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</si>
  <si>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</si>
  <si>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</si>
  <si>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</si>
  <si>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</si>
  <si>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</si>
  <si>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</si>
  <si>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</si>
  <si>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</si>
  <si>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</si>
  <si>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</si>
  <si>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</si>
  <si>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</si>
  <si>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</si>
  <si>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</si>
  <si>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</si>
  <si>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</si>
  <si>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</si>
  <si>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</si>
  <si>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</si>
  <si>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</si>
  <si>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</si>
  <si>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</si>
  <si>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</si>
  <si>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</si>
  <si>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</si>
  <si>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</si>
  <si>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</si>
  <si>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</si>
  <si>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</si>
  <si>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</si>
  <si>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</si>
  <si>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</si>
  <si>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</si>
  <si>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</si>
  <si>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</si>
  <si>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</si>
  <si>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</si>
  <si>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</si>
  <si>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</si>
  <si>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</si>
  <si>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</si>
  <si>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</si>
  <si>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</si>
  <si>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</si>
  <si>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</si>
  <si>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</si>
  <si>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</si>
  <si>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</si>
  <si>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</si>
  <si>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</si>
  <si>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</si>
  <si>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</si>
  <si>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</si>
  <si>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</si>
  <si>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</si>
  <si>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</si>
  <si>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</si>
  <si>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</si>
  <si>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</si>
  <si>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</si>
  <si>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</si>
  <si>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</si>
  <si>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</si>
  <si>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</si>
  <si>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</si>
  <si>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</si>
  <si>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</si>
  <si>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</si>
  <si>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</si>
  <si>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</si>
  <si>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</si>
  <si>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</si>
  <si>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</si>
  <si>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</si>
  <si>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</si>
  <si>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</si>
  <si>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</si>
  <si>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</si>
  <si>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</si>
  <si>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</si>
  <si>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</si>
  <si>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</si>
  <si>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</si>
  <si>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</si>
  <si>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</si>
  <si>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</si>
  <si>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</si>
  <si>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</si>
  <si>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</si>
  <si>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</si>
  <si>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</si>
  <si>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</si>
  <si>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</si>
  <si>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</si>
  <si>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</si>
  <si>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</si>
  <si>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</si>
  <si>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</si>
  <si>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</si>
  <si>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</si>
  <si>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</si>
  <si>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</si>
  <si>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</si>
  <si>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</si>
  <si>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</si>
  <si>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</si>
  <si>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</si>
  <si>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</si>
  <si>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</si>
  <si>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</si>
  <si>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</si>
  <si>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</si>
  <si>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</si>
  <si>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</si>
  <si>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</si>
  <si>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</si>
  <si>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</si>
  <si>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</si>
  <si>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</si>
  <si>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</si>
  <si>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</si>
  <si>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</si>
  <si>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</si>
  <si>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</si>
  <si>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</si>
  <si>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</si>
  <si>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</si>
  <si>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</si>
  <si>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</si>
  <si>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</si>
  <si>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</si>
  <si>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</si>
  <si>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</si>
  <si>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</si>
  <si>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</si>
  <si>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</si>
  <si>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</si>
  <si>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</si>
  <si>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</si>
  <si>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</si>
  <si>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</si>
  <si>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</si>
  <si>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</si>
  <si>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</si>
  <si>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</si>
  <si>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</si>
  <si>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</si>
  <si>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</si>
  <si>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</si>
  <si>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</si>
  <si>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</si>
  <si>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</si>
  <si>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</si>
  <si>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</si>
  <si>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</si>
  <si>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</si>
  <si>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</si>
  <si>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</si>
  <si>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</si>
  <si>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</si>
  <si>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</si>
  <si>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</si>
  <si>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</si>
  <si>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</si>
  <si>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</si>
  <si>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</si>
  <si>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</si>
  <si>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</si>
  <si>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</si>
  <si>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</si>
  <si>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</si>
  <si>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</si>
  <si>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</si>
  <si>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</si>
  <si>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</si>
  <si>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</si>
  <si>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</si>
  <si>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</si>
  <si>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</si>
  <si>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</si>
  <si>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</si>
  <si>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</si>
  <si>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</si>
  <si>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</si>
  <si>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</si>
  <si>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</si>
  <si>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</si>
  <si>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</si>
  <si>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</si>
  <si>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</si>
  <si>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</si>
  <si>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</si>
  <si>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</si>
  <si>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</si>
  <si>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</si>
  <si>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</si>
  <si>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</si>
  <si>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</si>
  <si>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</si>
  <si>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</si>
  <si>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</si>
  <si>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</si>
  <si>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</si>
  <si>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</si>
  <si>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</si>
  <si>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</si>
  <si>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</si>
  <si>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</si>
  <si>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</si>
  <si>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</si>
  <si>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</si>
  <si>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</si>
  <si>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</si>
  <si>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</si>
  <si>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</si>
  <si>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</si>
  <si>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</si>
  <si>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</si>
  <si>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</si>
  <si>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</si>
  <si>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</si>
  <si>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</si>
  <si>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</si>
  <si>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</si>
  <si>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</si>
  <si>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</si>
  <si>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</si>
  <si>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</si>
  <si>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</si>
  <si>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</si>
  <si>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</si>
  <si>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</si>
  <si>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</si>
  <si>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</si>
  <si>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</si>
  <si>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</si>
  <si>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</si>
  <si>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</si>
  <si>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</si>
  <si>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</si>
  <si>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</si>
  <si>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</si>
  <si>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</si>
  <si>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</si>
  <si>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</si>
  <si>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</si>
  <si>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</si>
  <si>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</si>
  <si>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</si>
  <si>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</si>
  <si>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</si>
  <si>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</si>
  <si>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</si>
  <si>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</si>
  <si>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</si>
  <si>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</si>
  <si>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</si>
  <si>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</si>
  <si>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</si>
  <si>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</si>
  <si>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</si>
  <si>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</si>
  <si>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</si>
  <si>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</si>
  <si>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</si>
  <si>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</si>
  <si>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</si>
  <si>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</si>
  <si>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</si>
  <si>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</si>
  <si>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</si>
  <si>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</si>
  <si>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</si>
  <si>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</si>
  <si>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</si>
  <si>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</si>
  <si>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</si>
  <si>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</si>
  <si>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</si>
  <si>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</si>
  <si>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</si>
  <si>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</si>
  <si>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</si>
  <si>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</si>
  <si>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</si>
  <si>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</si>
  <si>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</si>
  <si>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</si>
  <si>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</si>
  <si>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</si>
  <si>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</si>
  <si>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</si>
  <si>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</si>
  <si>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</si>
  <si>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</si>
  <si>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</si>
  <si>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</si>
  <si>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</si>
  <si>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</si>
  <si>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</si>
  <si>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</si>
  <si>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</si>
  <si>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</si>
  <si>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</si>
  <si>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</si>
  <si>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</si>
  <si>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</si>
  <si>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</si>
  <si>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</si>
  <si>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</si>
  <si>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</si>
  <si>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</si>
  <si>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</si>
  <si>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</si>
  <si>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</si>
  <si>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</si>
  <si>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</si>
  <si>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</si>
  <si>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</si>
  <si>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</si>
  <si>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</si>
  <si>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</si>
  <si>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</si>
  <si>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</si>
  <si>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</si>
  <si>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</si>
  <si>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</si>
  <si>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</si>
  <si>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</si>
  <si>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</si>
  <si>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</si>
  <si>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</si>
  <si>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</si>
  <si>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</si>
  <si>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</si>
  <si>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</si>
  <si>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</si>
  <si>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</si>
  <si>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</si>
  <si>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</si>
  <si>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</si>
  <si>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</si>
  <si>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</si>
  <si>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</si>
  <si>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</si>
  <si>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</si>
  <si>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</si>
  <si>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</si>
  <si>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</si>
  <si>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</si>
  <si>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</si>
  <si>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</si>
  <si>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</si>
  <si>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</si>
  <si>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</si>
  <si>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</si>
  <si>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</si>
  <si>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</si>
  <si>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</si>
  <si>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</si>
  <si>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</si>
  <si>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</si>
  <si>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</si>
  <si>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</si>
  <si>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</si>
  <si>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</si>
  <si>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</si>
  <si>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</si>
  <si>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</si>
  <si>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</si>
  <si>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</si>
  <si>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</si>
  <si>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</si>
  <si>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</si>
  <si>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</si>
  <si>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</si>
  <si>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</si>
  <si>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</si>
  <si>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</si>
  <si>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</si>
  <si>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</si>
  <si>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</si>
  <si>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</si>
  <si>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</si>
  <si>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</si>
  <si>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</si>
  <si>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</si>
  <si>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</si>
  <si>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</si>
  <si>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</si>
  <si>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</si>
  <si>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</si>
  <si>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</si>
  <si>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</si>
  <si>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</si>
  <si>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</si>
  <si>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</si>
  <si>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</si>
  <si>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</si>
  <si>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</si>
  <si>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</si>
  <si>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</si>
  <si>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</si>
  <si>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</si>
  <si>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</si>
  <si>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</si>
  <si>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</si>
  <si>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</si>
  <si>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</si>
  <si>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</si>
  <si>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</si>
  <si>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</si>
  <si>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</si>
  <si>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</si>
  <si>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</si>
  <si>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</si>
  <si>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</si>
  <si>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</si>
  <si>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</si>
  <si>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</si>
  <si>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</si>
  <si>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</si>
  <si>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</si>
  <si>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</si>
  <si>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</si>
  <si>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</si>
  <si>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</si>
  <si>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</si>
  <si>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</si>
  <si>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</si>
  <si>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</si>
  <si>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</si>
  <si>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</si>
  <si>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</si>
  <si>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</si>
  <si>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</si>
  <si>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</si>
  <si>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</si>
  <si>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</si>
  <si>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</si>
  <si>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</si>
  <si>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</si>
  <si>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</si>
  <si>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</si>
  <si>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</si>
  <si>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</si>
  <si>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</si>
  <si>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</si>
  <si>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</si>
  <si>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</si>
  <si>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</si>
  <si>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</si>
  <si>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</si>
  <si>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</si>
  <si>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</si>
  <si>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</si>
  <si>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</si>
  <si>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</si>
  <si>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</si>
  <si>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</si>
  <si>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</si>
  <si>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</si>
  <si>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</si>
  <si>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</si>
  <si>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</si>
  <si>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</si>
  <si>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</si>
  <si>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</si>
  <si>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</si>
  <si>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</si>
  <si>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</si>
  <si>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</si>
  <si>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</si>
  <si>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</si>
  <si>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</si>
  <si>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</si>
  <si>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</si>
  <si>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</si>
  <si>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</si>
  <si>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</si>
  <si>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</si>
  <si>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</si>
  <si>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</si>
  <si>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</si>
  <si>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</si>
  <si>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</si>
  <si>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</si>
  <si>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</si>
  <si>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</si>
  <si>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</si>
  <si>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</si>
  <si>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</si>
  <si>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</si>
  <si>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</si>
  <si>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</si>
  <si>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</si>
  <si>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</si>
  <si>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</si>
  <si>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</si>
  <si>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</si>
  <si>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</si>
  <si>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</si>
  <si>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</si>
  <si>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</si>
  <si>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</si>
  <si>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</si>
  <si>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</si>
  <si>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</si>
  <si>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</si>
  <si>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</si>
  <si>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</si>
  <si>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</si>
  <si>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</si>
  <si>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</si>
  <si>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</si>
  <si>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</si>
  <si>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</si>
  <si>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</si>
  <si>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</si>
  <si>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</si>
  <si>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</si>
  <si>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</si>
  <si>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</si>
  <si>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</si>
  <si>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</si>
  <si>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</si>
  <si>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</si>
  <si>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</si>
  <si>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</si>
  <si>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</si>
  <si>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</si>
  <si>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</si>
  <si>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</si>
  <si>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</si>
  <si>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</si>
  <si>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</si>
  <si>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</si>
  <si>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</si>
  <si>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</si>
  <si>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</si>
  <si>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</si>
  <si>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</si>
  <si>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</si>
  <si>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</si>
  <si>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</si>
  <si>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</si>
  <si>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</si>
  <si>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</si>
  <si>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</si>
  <si>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</si>
  <si>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</si>
  <si>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</si>
  <si>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</si>
  <si>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</si>
  <si>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</si>
  <si>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</si>
  <si>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</si>
  <si>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</si>
  <si>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</si>
  <si>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</si>
  <si>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</si>
  <si>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</si>
  <si>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</si>
  <si>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</si>
  <si>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</si>
  <si>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</si>
  <si>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</si>
  <si>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</si>
  <si>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</si>
  <si>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</si>
  <si>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</si>
  <si>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</si>
  <si>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</si>
  <si>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</si>
  <si>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</si>
  <si>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</si>
  <si>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</si>
  <si>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</si>
  <si>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</si>
  <si>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</si>
  <si>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</si>
  <si>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</si>
  <si>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</si>
  <si>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</si>
  <si>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</si>
  <si>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</si>
  <si>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</si>
  <si>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</si>
  <si>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</si>
  <si>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</si>
  <si>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</si>
  <si>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</si>
  <si>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</si>
  <si>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</si>
  <si>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</si>
  <si>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</si>
  <si>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</si>
  <si>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</si>
  <si>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</si>
  <si>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</si>
  <si>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</si>
  <si>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</si>
  <si>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</si>
  <si>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</si>
  <si>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</si>
  <si>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</si>
  <si>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</si>
  <si>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</si>
  <si>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</si>
  <si>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</si>
  <si>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</si>
  <si>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</si>
  <si>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</si>
  <si>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</si>
  <si>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</si>
  <si>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</si>
  <si>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</si>
  <si>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</si>
  <si>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</si>
  <si>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</si>
  <si>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</si>
  <si>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</si>
  <si>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</si>
  <si>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</si>
  <si>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</si>
  <si>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</si>
  <si>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</si>
  <si>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</si>
  <si>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</si>
  <si>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</si>
  <si>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</si>
  <si>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</si>
  <si>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</si>
  <si>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</si>
  <si>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</si>
  <si>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</si>
  <si>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</si>
  <si>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</si>
  <si>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</si>
  <si>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</si>
  <si>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</si>
  <si>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</si>
  <si>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</si>
  <si>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</si>
  <si>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</si>
  <si>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</si>
  <si>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</si>
  <si>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</si>
  <si>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</si>
  <si>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</si>
  <si>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</si>
  <si>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</si>
  <si>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</si>
  <si>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</si>
  <si>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</si>
  <si>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</si>
  <si>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</si>
  <si>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</si>
  <si>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</si>
  <si>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</si>
  <si>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</si>
  <si>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</si>
  <si>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</si>
  <si>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</si>
  <si>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</si>
  <si>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</si>
  <si>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</si>
  <si>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</si>
  <si>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</si>
  <si>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</si>
  <si>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</si>
  <si>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</si>
  <si>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</si>
  <si>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</si>
  <si>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</si>
  <si>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</si>
  <si>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</si>
  <si>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</si>
  <si>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</si>
  <si>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</si>
  <si>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</si>
  <si>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</si>
  <si>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</si>
  <si>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</si>
  <si>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</si>
  <si>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</si>
  <si>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</si>
  <si>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</si>
  <si>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</si>
  <si>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</si>
  <si>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</si>
  <si>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</si>
  <si>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</si>
  <si>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</si>
  <si>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</si>
  <si>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</si>
  <si>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</si>
  <si>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</si>
  <si>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</si>
  <si>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</si>
  <si>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</si>
  <si>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</si>
  <si>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</si>
  <si>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</si>
  <si>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</si>
  <si>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</si>
  <si>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</si>
  <si>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</si>
  <si>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</si>
  <si>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</si>
  <si>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</si>
  <si>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</si>
  <si>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</si>
  <si>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</si>
  <si>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</si>
  <si>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</si>
  <si>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</si>
  <si>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</si>
  <si>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</si>
  <si>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</si>
  <si>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</si>
  <si>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</si>
  <si>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</si>
  <si>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</si>
  <si>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</si>
  <si>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</si>
  <si>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</si>
  <si>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</si>
  <si>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</si>
  <si>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</si>
  <si>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</si>
  <si>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</si>
  <si>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</si>
  <si>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</si>
  <si>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</si>
  <si>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</si>
  <si>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</si>
  <si>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</si>
  <si>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</si>
  <si>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</si>
  <si>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</si>
  <si>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</si>
  <si>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</si>
  <si>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</si>
  <si>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</si>
  <si>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</si>
  <si>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</si>
  <si>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</si>
  <si>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</si>
  <si>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</si>
  <si>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</si>
  <si>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</si>
  <si>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</si>
  <si>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</si>
  <si>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</si>
  <si>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</si>
  <si>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</si>
  <si>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</si>
  <si>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</si>
  <si>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</si>
  <si>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</si>
  <si>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</si>
  <si>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</si>
  <si>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</si>
  <si>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</si>
  <si>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</si>
  <si>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</si>
  <si>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</si>
  <si>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</si>
  <si>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</si>
  <si>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</si>
  <si>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</si>
  <si>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</si>
  <si>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</si>
  <si>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</si>
  <si>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</si>
  <si>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</si>
  <si>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</si>
  <si>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</si>
  <si>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</si>
  <si>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</si>
  <si>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</si>
  <si>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</si>
  <si>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</si>
  <si>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</si>
  <si>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</si>
  <si>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</si>
  <si>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</si>
  <si>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</si>
  <si>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</si>
  <si>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</si>
  <si>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</si>
  <si>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</si>
  <si>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</si>
  <si>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</si>
  <si>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</si>
  <si>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</si>
  <si>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</si>
  <si>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</si>
  <si>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</si>
  <si>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</si>
  <si>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</si>
  <si>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</si>
  <si>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</si>
  <si>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</si>
  <si>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</si>
  <si>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</si>
  <si>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</si>
  <si>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</si>
  <si>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</si>
  <si>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</si>
  <si>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</si>
  <si>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</si>
  <si>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</si>
  <si>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</si>
  <si>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</si>
  <si>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</si>
  <si>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</si>
  <si>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</si>
  <si>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</si>
  <si>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</si>
  <si>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</si>
  <si>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</si>
  <si>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</si>
  <si>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</si>
  <si>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</si>
  <si>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</si>
  <si>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</si>
  <si>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</si>
  <si>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</si>
  <si>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</si>
  <si>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</si>
  <si>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</si>
  <si>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</si>
  <si>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</si>
  <si>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</si>
  <si>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</si>
  <si>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</si>
  <si>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</si>
  <si>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</si>
  <si>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</si>
  <si>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</si>
  <si>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</si>
  <si>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</si>
  <si>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</si>
  <si>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</si>
  <si>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</si>
  <si>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</si>
  <si>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</si>
  <si>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</si>
  <si>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</si>
  <si>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</si>
  <si>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</si>
  <si>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</si>
  <si>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</si>
  <si>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</si>
  <si>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</si>
  <si>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</si>
  <si>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</si>
  <si>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</si>
  <si>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</si>
  <si>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</si>
  <si>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</si>
  <si>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</si>
  <si>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</si>
  <si>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</si>
  <si>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</si>
  <si>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</si>
  <si>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</si>
  <si>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</si>
  <si>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</si>
  <si>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</si>
  <si>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</si>
  <si>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</si>
  <si>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</si>
  <si>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</si>
  <si>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</si>
  <si>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</si>
  <si>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</si>
  <si>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</si>
  <si>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</si>
  <si>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</si>
  <si>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</si>
  <si>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</si>
  <si>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</si>
  <si>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</si>
  <si>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</si>
  <si>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</si>
  <si>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</si>
  <si>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</si>
  <si>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</si>
  <si>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</si>
  <si>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</si>
  <si>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</si>
  <si>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</si>
  <si>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</si>
  <si>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</si>
  <si>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</si>
  <si>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</si>
  <si>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</si>
  <si>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</si>
  <si>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</si>
  <si>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</si>
  <si>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</si>
  <si>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</si>
  <si>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</si>
  <si>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</si>
  <si>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</si>
  <si>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</si>
  <si>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</si>
  <si>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</si>
  <si>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</si>
  <si>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</si>
  <si>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</si>
  <si>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</si>
  <si>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</si>
  <si>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</si>
  <si>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</si>
  <si>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</si>
  <si>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</si>
  <si>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</si>
  <si>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</si>
  <si>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</si>
  <si>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</si>
  <si>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</si>
  <si>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</si>
  <si>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</si>
  <si>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</si>
  <si>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</si>
  <si>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</si>
  <si>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</si>
  <si>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</si>
  <si>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</si>
  <si>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</si>
  <si>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</si>
  <si>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</si>
  <si>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</si>
  <si>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</si>
  <si>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</si>
  <si>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</si>
  <si>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</si>
  <si>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</si>
  <si>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</si>
  <si>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</si>
  <si>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</si>
  <si>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</si>
  <si>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</si>
  <si>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</si>
  <si>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</si>
  <si>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</si>
  <si>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</si>
  <si>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</si>
  <si>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</si>
  <si>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</si>
  <si>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</si>
  <si>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</si>
  <si>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</si>
  <si>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</si>
  <si>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</si>
  <si>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</si>
  <si>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</si>
  <si>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</si>
  <si>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</si>
  <si>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</si>
  <si>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</si>
  <si>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</si>
  <si>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</si>
  <si>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</si>
  <si>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</si>
  <si>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</si>
  <si>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</si>
  <si>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</si>
  <si>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</si>
  <si>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</si>
  <si>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</si>
  <si>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</si>
  <si>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</si>
  <si>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</si>
  <si>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</si>
  <si>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</si>
  <si>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</si>
  <si>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</si>
  <si>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</si>
  <si>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</si>
  <si>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</si>
  <si>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</si>
  <si>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</si>
  <si>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</si>
  <si>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</si>
  <si>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</si>
  <si>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</si>
  <si>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</si>
  <si>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</si>
  <si>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</si>
  <si>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</si>
  <si>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</si>
  <si>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</si>
  <si>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</si>
  <si>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</si>
  <si>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</si>
  <si>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</si>
  <si>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</si>
  <si>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</si>
  <si>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</si>
  <si>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</si>
  <si>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</si>
  <si>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</si>
  <si>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</si>
  <si>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</si>
  <si>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</si>
  <si>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</si>
  <si>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</si>
  <si>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</si>
  <si>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</si>
  <si>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</si>
  <si>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</si>
  <si>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</si>
  <si>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</si>
  <si>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</si>
  <si>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</si>
  <si>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</si>
  <si>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</si>
  <si>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</si>
  <si>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</si>
  <si>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</si>
  <si>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</si>
  <si>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</si>
  <si>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</si>
  <si>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</si>
  <si>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</si>
  <si>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</si>
  <si>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</si>
  <si>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</si>
  <si>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</si>
  <si>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</si>
  <si>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</si>
  <si>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</si>
  <si>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</si>
  <si>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</si>
  <si>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</si>
  <si>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</si>
  <si>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</si>
  <si>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</si>
  <si>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</si>
  <si>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</si>
  <si>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</si>
  <si>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</si>
  <si>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</si>
  <si>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</si>
  <si>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</si>
  <si>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</si>
  <si>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</si>
  <si>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</si>
  <si>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</si>
  <si>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</si>
  <si>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</si>
  <si>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</si>
  <si>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</si>
  <si>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</si>
  <si>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</si>
  <si>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</si>
  <si>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</si>
  <si>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</si>
  <si>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</si>
  <si>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</si>
  <si>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</si>
  <si>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</si>
  <si>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</si>
  <si>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</si>
  <si>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</si>
  <si>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</si>
  <si>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</si>
  <si>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</si>
  <si>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</si>
  <si>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</si>
  <si>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</si>
  <si>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</si>
  <si>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</si>
  <si>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</si>
  <si>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</si>
  <si>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</si>
  <si>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</si>
  <si>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</si>
  <si>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</si>
  <si>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</si>
  <si>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</si>
  <si>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</si>
  <si>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</si>
  <si>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</si>
  <si>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</si>
  <si>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</si>
  <si>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</si>
  <si>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</si>
  <si>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</si>
  <si>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</si>
  <si>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</si>
  <si>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</si>
  <si>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</si>
  <si>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</si>
  <si>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</si>
  <si>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</si>
  <si>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</si>
  <si>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</si>
  <si>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</si>
  <si>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</si>
  <si>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</si>
  <si>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</si>
  <si>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</si>
  <si>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</si>
  <si>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</si>
  <si>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</si>
  <si>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</si>
  <si>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</si>
  <si>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</si>
  <si>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</si>
  <si>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</si>
  <si>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</si>
  <si>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</si>
  <si>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</si>
  <si>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</si>
  <si>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</si>
  <si>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</si>
  <si>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</si>
  <si>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</si>
  <si>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</si>
  <si>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</si>
  <si>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</si>
  <si>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</si>
  <si>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</si>
  <si>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</si>
  <si>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</si>
  <si>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</si>
  <si>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</si>
  <si>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</si>
  <si>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</si>
  <si>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</si>
  <si>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</si>
  <si>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</si>
  <si>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</si>
  <si>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</si>
  <si>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</si>
  <si>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</si>
  <si>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</si>
  <si>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</si>
  <si>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</si>
  <si>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</si>
  <si>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</si>
  <si>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</si>
  <si>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</si>
  <si>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</si>
  <si>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</si>
  <si>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</si>
  <si>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</si>
  <si>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</si>
  <si>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</si>
  <si>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</si>
  <si>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</si>
  <si>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</si>
  <si>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</si>
  <si>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</si>
  <si>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</si>
  <si>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</si>
  <si>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</si>
  <si>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</si>
  <si>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</si>
  <si>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</si>
  <si>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</si>
  <si>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</si>
  <si>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</si>
  <si>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</si>
  <si>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</si>
  <si>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</si>
  <si>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</si>
  <si>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</si>
  <si>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</si>
  <si>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</si>
  <si>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</si>
  <si>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</si>
  <si>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</si>
  <si>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</si>
  <si>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</si>
  <si>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</si>
  <si>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</si>
  <si>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</si>
  <si>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</si>
  <si>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</si>
  <si>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</si>
  <si>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</si>
  <si>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</si>
  <si>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</si>
  <si>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</si>
  <si>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</si>
  <si>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</si>
  <si>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</si>
  <si>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</si>
  <si>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</si>
  <si>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</si>
  <si>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</si>
  <si>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</si>
  <si>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</si>
  <si>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</si>
  <si>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</si>
  <si>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</si>
  <si>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</si>
  <si>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</si>
  <si>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</si>
  <si>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</si>
  <si>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</si>
  <si>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</si>
  <si>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</si>
  <si>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</si>
  <si>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</si>
  <si>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</si>
  <si>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</si>
  <si>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</si>
  <si>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</si>
  <si>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</si>
  <si>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</si>
  <si>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</si>
  <si>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</si>
  <si>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</si>
  <si>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</si>
  <si>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</si>
  <si>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</si>
  <si>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</si>
  <si>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</si>
  <si>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</si>
  <si>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</si>
  <si>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</si>
  <si>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</si>
  <si>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</si>
  <si>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</si>
  <si>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</si>
  <si>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</si>
  <si>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</si>
  <si>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</si>
  <si>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</si>
  <si>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</si>
  <si>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</si>
  <si>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</si>
  <si>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</si>
  <si>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</si>
  <si>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</si>
  <si>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</si>
  <si>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</si>
  <si>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</si>
  <si>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</si>
  <si>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</si>
  <si>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</si>
  <si>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</si>
  <si>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</si>
  <si>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</si>
  <si>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</si>
  <si>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</si>
  <si>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</si>
  <si>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</si>
  <si>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</si>
  <si>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</si>
  <si>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</si>
  <si>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</si>
  <si>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</si>
  <si>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</si>
  <si>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</si>
  <si>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</si>
  <si>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</si>
  <si>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</si>
  <si>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</si>
  <si>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</si>
  <si>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</si>
  <si>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</si>
  <si>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</si>
  <si>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</si>
  <si>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</si>
  <si>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</si>
  <si>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</si>
  <si>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</si>
  <si>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</si>
  <si>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</si>
  <si>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</si>
  <si>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</si>
  <si>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</si>
  <si>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</si>
  <si>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</si>
  <si>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</si>
  <si>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</si>
  <si>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</si>
  <si>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</si>
  <si>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</si>
  <si>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</si>
  <si>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</si>
  <si>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</si>
  <si>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</si>
  <si>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</si>
  <si>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</si>
  <si>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</si>
  <si>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</si>
  <si>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</si>
  <si>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</si>
  <si>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</si>
  <si>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</si>
  <si>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</si>
  <si>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</si>
  <si>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</si>
  <si>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</si>
  <si>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</si>
  <si>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</si>
  <si>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</si>
  <si>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</si>
  <si>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</si>
  <si>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</si>
  <si>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</si>
  <si>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</si>
  <si>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</si>
  <si>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</si>
  <si>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</si>
  <si>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</si>
  <si>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</si>
  <si>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</si>
  <si>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</si>
  <si>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</si>
  <si>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</si>
  <si>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</si>
  <si>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</si>
  <si>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</si>
  <si>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</si>
  <si>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</si>
  <si>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</si>
  <si>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</si>
  <si>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</si>
  <si>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</si>
  <si>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</si>
  <si>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</si>
  <si>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</si>
  <si>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</si>
  <si>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</si>
  <si>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</si>
  <si>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</si>
  <si>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</si>
  <si>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</si>
  <si>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</si>
  <si>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</si>
  <si>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</si>
  <si>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</si>
  <si>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</si>
  <si>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</si>
  <si>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</si>
  <si>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</si>
  <si>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</si>
  <si>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</si>
  <si>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</si>
  <si>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</si>
  <si>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</si>
  <si>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</si>
  <si>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</si>
  <si>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</si>
  <si>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</si>
  <si>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</si>
  <si>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</si>
  <si>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</si>
  <si>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</si>
  <si>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</si>
  <si>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</si>
  <si>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</si>
  <si>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</si>
  <si>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</si>
  <si>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</si>
  <si>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</si>
  <si>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</si>
  <si>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</si>
  <si>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</si>
  <si>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</si>
  <si>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</si>
  <si>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</si>
  <si>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</si>
  <si>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</si>
  <si>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</si>
  <si>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</si>
  <si>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</si>
  <si>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</si>
  <si>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</si>
  <si>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</si>
  <si>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</si>
  <si>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</si>
  <si>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</si>
  <si>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</si>
  <si>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</si>
  <si>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</si>
  <si>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</si>
  <si>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</si>
  <si>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</si>
  <si>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</si>
  <si>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</si>
  <si>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</si>
  <si>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</si>
  <si>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</si>
  <si>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</si>
  <si>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</si>
  <si>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</si>
  <si>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</si>
  <si>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</si>
  <si>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</si>
  <si>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</si>
  <si>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</si>
  <si>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</si>
  <si>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</si>
  <si>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</si>
  <si>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</si>
  <si>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</si>
  <si>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</si>
  <si>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</si>
  <si>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</si>
  <si>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</si>
  <si>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</si>
  <si>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</si>
  <si>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</si>
  <si>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</si>
  <si>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</si>
  <si>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</si>
  <si>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</si>
  <si>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</si>
  <si>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</si>
  <si>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</si>
  <si>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</si>
  <si>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</si>
  <si>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</si>
  <si>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</si>
  <si>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</si>
  <si>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</si>
  <si>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</si>
  <si>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</si>
  <si>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</si>
  <si>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</si>
  <si>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</si>
  <si>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</si>
  <si>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</si>
  <si>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</si>
  <si>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</si>
  <si>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</si>
  <si>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</si>
  <si>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</si>
  <si>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</si>
  <si>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</si>
  <si>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</si>
  <si>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</si>
  <si>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</si>
  <si>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</si>
  <si>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</si>
  <si>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</si>
  <si>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</si>
  <si>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</si>
  <si>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</si>
  <si>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</si>
  <si>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</si>
  <si>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</si>
  <si>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</si>
  <si>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</si>
  <si>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</si>
  <si>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</si>
  <si>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</si>
  <si>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</si>
  <si>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</si>
  <si>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</si>
  <si>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</si>
  <si>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</si>
  <si>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</si>
  <si>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</si>
  <si>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</si>
  <si>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</si>
  <si>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</si>
  <si>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</si>
  <si>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</si>
  <si>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</si>
  <si>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</si>
  <si>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</si>
  <si>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</si>
  <si>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</si>
  <si>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</si>
  <si>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</si>
  <si>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</si>
  <si>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</si>
  <si>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</si>
  <si>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</si>
  <si>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</si>
  <si>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</si>
  <si>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</si>
  <si>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</si>
  <si>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</si>
  <si>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</si>
  <si>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</si>
  <si>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</si>
  <si>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</si>
  <si>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</si>
  <si>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</si>
  <si>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</si>
  <si>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</si>
  <si>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</si>
  <si>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</si>
  <si>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</si>
  <si>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</si>
  <si>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</si>
  <si>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</si>
  <si>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</si>
  <si>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</si>
  <si>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</si>
  <si>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</si>
  <si>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</si>
  <si>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</si>
  <si>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</si>
  <si>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</si>
  <si>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</si>
  <si>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</si>
  <si>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</si>
  <si>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</si>
  <si>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</si>
  <si>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</si>
  <si>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</si>
  <si>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</si>
  <si>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</si>
  <si>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</si>
  <si>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</si>
  <si>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</si>
  <si>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</si>
  <si>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</si>
  <si>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</si>
  <si>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</si>
  <si>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</si>
  <si>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</si>
  <si>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</si>
  <si>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</si>
  <si>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</si>
  <si>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</si>
  <si>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</si>
  <si>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</si>
  <si>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</si>
  <si>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</si>
  <si>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</si>
  <si>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</si>
  <si>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</si>
  <si>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</si>
  <si>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</si>
  <si>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</si>
  <si>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</si>
  <si>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</si>
  <si>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</si>
  <si>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</si>
  <si>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</si>
  <si>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</si>
  <si>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</si>
  <si>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</si>
  <si>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</si>
  <si>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</si>
  <si>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</si>
  <si>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</si>
  <si>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</si>
  <si>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</si>
  <si>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</si>
  <si>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</si>
  <si>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</si>
  <si>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</si>
  <si>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</si>
  <si>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</si>
  <si>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</si>
  <si>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</si>
  <si>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</si>
  <si>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</si>
  <si>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</si>
  <si>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</si>
  <si>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</si>
  <si>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</si>
  <si>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</si>
  <si>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</si>
  <si>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</si>
  <si>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</si>
  <si>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</si>
  <si>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</si>
  <si>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</si>
  <si>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</si>
  <si>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</si>
  <si>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</si>
  <si>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</si>
  <si>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</si>
  <si>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</si>
  <si>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</si>
  <si>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</si>
  <si>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</si>
  <si>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</si>
  <si>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</si>
  <si>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</si>
  <si>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</si>
  <si>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</si>
  <si>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</si>
  <si>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</si>
  <si>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</si>
  <si>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</si>
  <si>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</si>
  <si>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</si>
  <si>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</si>
  <si>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</si>
  <si>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</si>
  <si>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</si>
  <si>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</si>
  <si>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</si>
  <si>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</si>
  <si>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</si>
  <si>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</si>
  <si>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</si>
  <si>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</si>
  <si>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</si>
  <si>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</si>
  <si>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</si>
  <si>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</si>
  <si>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</si>
  <si>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</si>
  <si>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</si>
  <si>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</si>
  <si>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</si>
  <si>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</si>
  <si>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</si>
  <si>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</si>
  <si>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</si>
  <si>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</si>
  <si>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</si>
  <si>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</si>
  <si>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</si>
  <si>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</si>
  <si>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</si>
  <si>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</si>
  <si>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</si>
  <si>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</si>
  <si>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</si>
  <si>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</si>
  <si>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</si>
  <si>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</si>
  <si>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</si>
  <si>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</si>
  <si>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</si>
  <si>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</si>
  <si>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</si>
  <si>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</si>
  <si>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</si>
  <si>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</si>
  <si>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</si>
  <si>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</si>
  <si>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</si>
  <si>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</si>
  <si>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</si>
  <si>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</si>
  <si>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</si>
  <si>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</si>
  <si>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</si>
  <si>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</si>
  <si>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</si>
  <si>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</si>
  <si>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</si>
  <si>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</si>
  <si>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</si>
  <si>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</si>
  <si>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</si>
  <si>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</si>
  <si>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</si>
  <si>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</si>
  <si>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</si>
  <si>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</si>
  <si>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</si>
  <si>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</si>
  <si>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</si>
  <si>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</si>
  <si>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</si>
  <si>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</si>
  <si>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</si>
  <si>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</si>
  <si>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</si>
  <si>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</si>
  <si>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</si>
  <si>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</si>
  <si>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</si>
  <si>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</si>
  <si>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</si>
  <si>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</si>
  <si>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</si>
  <si>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</si>
  <si>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</si>
  <si>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</si>
  <si>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</si>
  <si>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</si>
  <si>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</si>
  <si>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</si>
  <si>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</si>
  <si>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</si>
  <si>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</si>
  <si>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</si>
  <si>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</si>
  <si>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</si>
  <si>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</si>
  <si>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</si>
  <si>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</si>
  <si>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</si>
  <si>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</si>
  <si>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</si>
  <si>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</si>
  <si>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</si>
  <si>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</si>
  <si>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</si>
  <si>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</si>
  <si>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</si>
  <si>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</si>
  <si>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</si>
  <si>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</si>
  <si>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</si>
  <si>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</si>
  <si>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</si>
  <si>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</si>
  <si>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</si>
  <si>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</si>
  <si>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</si>
  <si>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</si>
  <si>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</si>
  <si>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</si>
  <si>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</si>
  <si>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</si>
  <si>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</si>
  <si>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</si>
  <si>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</si>
  <si>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</si>
  <si>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</si>
  <si>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</si>
  <si>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</si>
  <si>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</si>
  <si>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</si>
  <si>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</si>
  <si>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</si>
  <si>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</si>
  <si>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</si>
  <si>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</si>
  <si>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</si>
  <si>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</si>
  <si>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</si>
  <si>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</si>
  <si>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</si>
  <si>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</si>
  <si>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</si>
  <si>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</si>
  <si>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</si>
  <si>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</si>
  <si>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</si>
  <si>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</si>
  <si>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</si>
  <si>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</si>
  <si>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</si>
  <si>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</si>
  <si>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</si>
  <si>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</si>
  <si>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</si>
  <si>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</si>
  <si>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</si>
  <si>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</si>
  <si>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</si>
  <si>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</si>
  <si>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</si>
  <si>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</si>
  <si>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</si>
  <si>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</si>
  <si>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</si>
  <si>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</si>
  <si>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</si>
  <si>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</si>
  <si>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</si>
  <si>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</si>
  <si>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</si>
  <si>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</si>
  <si>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</si>
  <si>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</si>
  <si>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</si>
  <si>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</si>
  <si>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</si>
  <si>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</si>
  <si>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</si>
  <si>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</si>
  <si>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</si>
  <si>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</si>
  <si>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</si>
  <si>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</si>
  <si>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</si>
  <si>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</si>
  <si>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</si>
  <si>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</si>
  <si>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</si>
  <si>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</si>
  <si>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</si>
  <si>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</si>
  <si>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</si>
  <si>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</si>
  <si>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</si>
  <si>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</si>
  <si>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</si>
  <si>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</si>
  <si>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</si>
  <si>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</si>
  <si>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</si>
  <si>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</si>
  <si>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</si>
  <si>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</si>
  <si>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</si>
  <si>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</si>
  <si>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</si>
  <si>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</si>
  <si>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</si>
  <si>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</si>
  <si>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</si>
  <si>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</si>
  <si>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</si>
  <si>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</si>
  <si>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</si>
  <si>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</si>
  <si>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</si>
  <si>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</si>
  <si>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</si>
  <si>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</si>
  <si>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</si>
  <si>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</si>
  <si>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</si>
  <si>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</si>
  <si>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</si>
  <si>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</si>
  <si>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</si>
  <si>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</si>
  <si>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</si>
  <si>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</si>
  <si>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</si>
  <si>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</si>
  <si>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</si>
  <si>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</si>
  <si>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</si>
  <si>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</si>
  <si>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</si>
  <si>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</si>
  <si>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</si>
  <si>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</si>
  <si>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</si>
  <si>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</si>
  <si>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</si>
  <si>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</si>
  <si>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</si>
  <si>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</si>
  <si>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</si>
  <si>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</si>
  <si>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</si>
  <si>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</si>
  <si>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</si>
  <si>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</si>
  <si>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</si>
  <si>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</si>
  <si>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</si>
  <si>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</si>
  <si>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</si>
  <si>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</si>
  <si>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</si>
  <si>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</si>
  <si>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</si>
  <si>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</si>
  <si>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</si>
  <si>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</si>
  <si>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</si>
  <si>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</si>
  <si>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</si>
  <si>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</si>
  <si>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</si>
  <si>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</si>
  <si>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</si>
  <si>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</si>
  <si>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</si>
  <si>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</si>
  <si>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</si>
  <si>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</si>
  <si>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</si>
  <si>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</si>
  <si>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</si>
  <si>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</si>
  <si>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</si>
  <si>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</si>
  <si>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</si>
  <si>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</si>
  <si>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</si>
  <si>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</si>
  <si>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</si>
  <si>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</si>
  <si>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</si>
  <si>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</si>
  <si>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</si>
  <si>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</si>
  <si>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</si>
  <si>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</si>
  <si>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</si>
  <si>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</si>
  <si>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</si>
  <si>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</si>
  <si>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</si>
  <si>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</si>
  <si>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</si>
  <si>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</si>
  <si>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</si>
  <si>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</si>
  <si>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</si>
  <si>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</si>
  <si>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</si>
  <si>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</si>
  <si>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</si>
  <si>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</si>
  <si>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</si>
  <si>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</si>
  <si>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</si>
  <si>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</si>
  <si>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</si>
  <si>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</si>
  <si>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</si>
  <si>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</si>
  <si>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</si>
  <si>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</si>
  <si>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</si>
  <si>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</si>
  <si>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</si>
  <si>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</si>
  <si>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</si>
  <si>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</si>
  <si>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</si>
  <si>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</si>
  <si>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</si>
  <si>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</si>
  <si>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</si>
  <si>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</si>
  <si>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</si>
  <si>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</si>
  <si>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</si>
  <si>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</si>
  <si>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</si>
  <si>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</si>
  <si>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</si>
  <si>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</si>
  <si>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</si>
  <si>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</si>
  <si>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</si>
  <si>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</si>
  <si>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</si>
  <si>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</si>
  <si>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</si>
  <si>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</si>
  <si>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</si>
  <si>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</si>
  <si>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</si>
  <si>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</si>
  <si>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</si>
  <si>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</si>
  <si>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</si>
  <si>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</si>
  <si>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</si>
  <si>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</si>
  <si>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</si>
  <si>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</si>
  <si>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</si>
  <si>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</si>
  <si>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</si>
  <si>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</si>
  <si>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</si>
  <si>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</si>
  <si>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</si>
  <si>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</si>
  <si>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</si>
  <si>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</si>
  <si>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</si>
  <si>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</si>
  <si>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</si>
  <si>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</si>
  <si>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</si>
  <si>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</si>
  <si>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</si>
  <si>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</si>
  <si>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</si>
  <si>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</si>
  <si>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</si>
  <si>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</si>
  <si>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</si>
  <si>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</si>
  <si>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</si>
  <si>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</si>
  <si>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</si>
  <si>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</si>
  <si>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</si>
  <si>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</si>
  <si>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</si>
  <si>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</si>
  <si>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</si>
  <si>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</si>
  <si>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</si>
  <si>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</si>
  <si>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</si>
  <si>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</si>
  <si>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</si>
  <si>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</si>
  <si>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</si>
  <si>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</si>
  <si>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</si>
  <si>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</si>
  <si>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</si>
  <si>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</si>
  <si>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</si>
  <si>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</si>
  <si>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</si>
  <si>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</si>
  <si>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</si>
  <si>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</si>
  <si>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</si>
  <si>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</si>
  <si>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</si>
  <si>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</si>
  <si>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</si>
  <si>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</si>
  <si>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</si>
  <si>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</si>
  <si>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</si>
  <si>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</si>
  <si>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</si>
  <si>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</si>
  <si>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</si>
  <si>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</si>
  <si>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</si>
  <si>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</si>
  <si>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</si>
  <si>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</si>
  <si>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</si>
  <si>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</si>
  <si>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</si>
  <si>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</si>
  <si>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</si>
  <si>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</si>
  <si>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</si>
  <si>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</si>
  <si>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</si>
  <si>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</si>
  <si>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</si>
  <si>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</si>
  <si>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</si>
  <si>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</si>
  <si>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</si>
  <si>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</si>
  <si>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</si>
  <si>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</si>
  <si>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</si>
  <si>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</si>
  <si>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</si>
  <si>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</si>
  <si>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</si>
  <si>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</si>
  <si>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</si>
  <si>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</si>
  <si>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</si>
  <si>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</si>
  <si>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</si>
  <si>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</si>
  <si>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</si>
  <si>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</si>
  <si>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</si>
  <si>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</si>
  <si>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</si>
  <si>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</si>
  <si>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</si>
  <si>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</si>
  <si>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</si>
  <si>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</si>
  <si>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</si>
  <si>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</si>
  <si>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</si>
  <si>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</si>
  <si>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</si>
  <si>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</si>
  <si>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</si>
  <si>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</si>
  <si>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</si>
  <si>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</si>
  <si>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</si>
  <si>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</si>
  <si>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</si>
  <si>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</si>
  <si>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</si>
  <si>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</si>
  <si>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</si>
  <si>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</si>
  <si>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</si>
  <si>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</si>
  <si>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</si>
  <si>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</si>
  <si>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</si>
  <si>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</si>
  <si>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</si>
  <si>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</si>
  <si>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</si>
  <si>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</si>
  <si>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</si>
  <si>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</si>
  <si>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</si>
  <si>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</si>
  <si>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</si>
  <si>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</si>
  <si>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</si>
  <si>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</si>
  <si>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</si>
  <si>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</si>
  <si>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</si>
  <si>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</si>
  <si>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</si>
  <si>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</si>
  <si>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</si>
  <si>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</si>
  <si>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</si>
  <si>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</si>
  <si>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</si>
  <si>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</si>
  <si>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</si>
  <si>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</si>
  <si>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</si>
  <si>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</si>
  <si>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</si>
  <si>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</si>
  <si>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</si>
  <si>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</si>
  <si>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</si>
  <si>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</si>
  <si>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</si>
  <si>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</si>
  <si>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</si>
  <si>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</si>
  <si>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</si>
  <si>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</si>
  <si>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</si>
  <si>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</si>
  <si>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</si>
  <si>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</si>
  <si>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</si>
  <si>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</si>
  <si>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</si>
  <si>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</si>
  <si>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</si>
  <si>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</si>
  <si>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</si>
  <si>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</si>
  <si>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</si>
  <si>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</si>
  <si>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</si>
  <si>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</si>
  <si>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</si>
  <si>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</si>
  <si>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</si>
  <si>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</si>
  <si>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</si>
  <si>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</si>
  <si>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</si>
  <si>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</si>
  <si>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</si>
  <si>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</si>
  <si>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</si>
  <si>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</si>
  <si>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</si>
  <si>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</si>
  <si>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</si>
  <si>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</si>
  <si>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</si>
  <si>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</si>
  <si>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</si>
  <si>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</si>
  <si>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</si>
  <si>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</si>
  <si>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</si>
  <si>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</si>
  <si>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</si>
  <si>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</si>
  <si>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</si>
  <si>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</si>
  <si>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</si>
  <si>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</si>
  <si>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</si>
  <si>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</si>
  <si>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</si>
  <si>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</si>
  <si>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</si>
  <si>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</si>
  <si>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</si>
  <si>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</si>
  <si>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</si>
  <si>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</si>
  <si>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</si>
  <si>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</si>
  <si>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</si>
  <si>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</si>
  <si>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</si>
  <si>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</si>
  <si>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</si>
  <si>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</si>
  <si>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</si>
  <si>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</si>
  <si>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</si>
  <si>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</si>
  <si>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</si>
  <si>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</si>
  <si>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</si>
  <si>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</si>
  <si>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</si>
  <si>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</si>
  <si>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</si>
  <si>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</si>
  <si>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</si>
  <si>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</si>
  <si>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</si>
  <si>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</si>
  <si>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</si>
  <si>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</si>
  <si>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</si>
  <si>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</si>
  <si>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</si>
  <si>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</si>
  <si>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</si>
  <si>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</si>
  <si>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</si>
  <si>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</si>
  <si>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</si>
  <si>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</si>
  <si>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</si>
  <si>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</si>
  <si>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</si>
  <si>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</si>
  <si>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</si>
  <si>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</si>
  <si>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</si>
  <si>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</si>
  <si>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</si>
  <si>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</si>
  <si>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</si>
  <si>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</si>
  <si>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</si>
  <si>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</si>
  <si>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</si>
  <si>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</si>
  <si>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</si>
  <si>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</si>
  <si>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</si>
  <si>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</si>
  <si>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</si>
  <si>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</si>
  <si>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</si>
  <si>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</si>
  <si>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</si>
  <si>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</si>
  <si>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</si>
  <si>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</si>
  <si>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</si>
  <si>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</si>
  <si>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</si>
  <si>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</si>
  <si>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</si>
  <si>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</si>
  <si>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</si>
  <si>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</si>
  <si>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</si>
  <si>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</si>
  <si>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</si>
  <si>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</si>
  <si>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</si>
  <si>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</si>
  <si>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</si>
  <si>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</si>
  <si>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</si>
  <si>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</si>
  <si>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</si>
  <si>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</si>
  <si>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</si>
  <si>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</si>
  <si>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</si>
  <si>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</si>
  <si>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</si>
  <si>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</si>
  <si>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</si>
  <si>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</si>
  <si>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</si>
  <si>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</si>
  <si>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</si>
  <si>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</si>
  <si>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</si>
  <si>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</si>
  <si>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</si>
  <si>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</si>
  <si>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</si>
  <si>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</si>
  <si>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</si>
  <si>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</si>
  <si>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</si>
  <si>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</si>
  <si>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</si>
  <si>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</si>
  <si>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</si>
  <si>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</si>
  <si>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</si>
  <si>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</si>
  <si>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</si>
  <si>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</si>
  <si>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</si>
  <si>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</si>
  <si>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</si>
  <si>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</si>
  <si>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</si>
  <si>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</si>
  <si>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</si>
  <si>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</si>
  <si>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</si>
  <si>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</si>
  <si>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</si>
  <si>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</si>
  <si>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</si>
  <si>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</si>
  <si>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</si>
  <si>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</si>
  <si>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</si>
  <si>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</si>
  <si>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</si>
  <si>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</si>
  <si>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</si>
  <si>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</si>
  <si>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</si>
  <si>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</si>
  <si>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</si>
  <si>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</si>
  <si>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</si>
  <si>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</si>
  <si>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</si>
  <si>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</si>
  <si>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</si>
  <si>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</si>
  <si>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</si>
  <si>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</si>
  <si>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</si>
  <si>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</si>
  <si>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</si>
  <si>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</si>
  <si>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</si>
  <si>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</si>
  <si>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</si>
  <si>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</si>
  <si>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</si>
  <si>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</si>
  <si>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</si>
  <si>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</si>
  <si>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</si>
  <si>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</si>
  <si>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</si>
  <si>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</si>
  <si>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</si>
  <si>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</si>
  <si>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</si>
  <si>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</si>
  <si>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</si>
  <si>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</si>
  <si>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</si>
  <si>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</si>
  <si>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</si>
  <si>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</si>
  <si>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</si>
  <si>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</si>
  <si>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</si>
  <si>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</si>
  <si>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</si>
  <si>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</si>
  <si>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</si>
  <si>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</si>
  <si>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</si>
  <si>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</si>
  <si>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</si>
  <si>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</si>
  <si>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</si>
  <si>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</si>
  <si>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</si>
  <si>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</si>
  <si>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</si>
  <si>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</si>
  <si>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</si>
  <si>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</si>
  <si>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</si>
  <si>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</si>
  <si>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</si>
  <si>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</si>
  <si>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</si>
  <si>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</si>
  <si>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</si>
  <si>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</si>
  <si>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</si>
  <si>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</si>
  <si>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</si>
  <si>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</si>
  <si>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</si>
  <si>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</si>
  <si>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</si>
  <si>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</si>
  <si>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</si>
  <si>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</si>
  <si>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</si>
  <si>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</si>
  <si>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</si>
  <si>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</si>
  <si>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</si>
  <si>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</si>
  <si>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</si>
  <si>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</si>
  <si>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</si>
  <si>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</si>
  <si>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</si>
  <si>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</si>
  <si>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</si>
  <si>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</si>
  <si>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</si>
  <si>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</si>
  <si>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</si>
  <si>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</si>
  <si>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</si>
  <si>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</si>
  <si>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</si>
  <si>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</si>
  <si>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</si>
  <si>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</si>
  <si>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</si>
  <si>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</si>
  <si>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</si>
  <si>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</si>
  <si>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</si>
  <si>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</si>
  <si>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</si>
  <si>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</si>
  <si>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</si>
  <si>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</si>
  <si>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</si>
  <si>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</si>
  <si>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</si>
  <si>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</si>
  <si>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</si>
  <si>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</si>
  <si>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</si>
  <si>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</si>
  <si>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</si>
  <si>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</si>
  <si>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</si>
  <si>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</si>
  <si>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</si>
  <si>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</si>
  <si>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</si>
  <si>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</si>
  <si>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</si>
  <si>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</si>
  <si>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</si>
  <si>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</si>
  <si>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</si>
  <si>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</si>
  <si>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</si>
  <si>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</si>
  <si>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</si>
  <si>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</si>
  <si>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</si>
  <si>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</si>
  <si>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</si>
  <si>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</si>
  <si>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</si>
  <si>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</si>
  <si>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</si>
  <si>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</si>
  <si>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</si>
  <si>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</si>
  <si>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</si>
  <si>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</si>
  <si>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</si>
  <si>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</si>
  <si>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</si>
  <si>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</si>
  <si>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</si>
  <si>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</si>
  <si>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</si>
  <si>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</si>
  <si>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</si>
  <si>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</si>
  <si>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</si>
  <si>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</si>
  <si>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</si>
  <si>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</si>
  <si>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</si>
  <si>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</si>
  <si>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</si>
  <si>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</si>
  <si>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</si>
  <si>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</si>
  <si>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</si>
  <si>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</si>
  <si>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</si>
  <si>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</si>
  <si>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</si>
  <si>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</si>
  <si>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</si>
  <si>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</si>
  <si>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</si>
  <si>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</si>
  <si>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</si>
  <si>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</si>
  <si>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</si>
  <si>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</si>
  <si>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</si>
  <si>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</si>
  <si>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</si>
  <si>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</si>
  <si>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</si>
  <si>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</si>
  <si>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</si>
  <si>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</si>
  <si>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</si>
  <si>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</si>
  <si>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</si>
  <si>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</si>
  <si>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</si>
  <si>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</si>
  <si>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</si>
  <si>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</si>
  <si>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</si>
  <si>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</si>
  <si>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</si>
  <si>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</si>
  <si>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</si>
  <si>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</si>
  <si>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</si>
  <si>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</si>
  <si>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</si>
  <si>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</si>
  <si>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</si>
  <si>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</si>
  <si>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</si>
  <si>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</si>
  <si>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</si>
  <si>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</si>
  <si>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</si>
  <si>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</si>
  <si>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</si>
  <si>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</si>
  <si>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</si>
  <si>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</si>
  <si>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</si>
  <si>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</si>
  <si>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</si>
  <si>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</si>
  <si>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</si>
  <si>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</si>
  <si>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</si>
  <si>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</si>
  <si>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</si>
  <si>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</si>
  <si>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</si>
  <si>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</si>
  <si>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</si>
  <si>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</si>
  <si>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</si>
  <si>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</si>
  <si>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</si>
  <si>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</si>
  <si>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</si>
  <si>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</si>
  <si>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</si>
  <si>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</si>
  <si>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</si>
  <si>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</si>
  <si>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</si>
  <si>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</si>
  <si>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</si>
  <si>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</si>
  <si>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</si>
  <si>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</si>
  <si>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</si>
  <si>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</si>
  <si>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</si>
  <si>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</si>
  <si>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</si>
  <si>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</si>
  <si>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</si>
  <si>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</si>
  <si>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</si>
  <si>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</si>
  <si>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</si>
  <si>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</si>
  <si>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</si>
  <si>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</si>
  <si>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</si>
  <si>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</si>
  <si>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</si>
  <si>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</si>
  <si>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</si>
  <si>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</si>
  <si>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</si>
  <si>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</si>
  <si>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</si>
  <si>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</si>
  <si>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</si>
  <si>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</si>
  <si>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</si>
  <si>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</si>
  <si>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</si>
  <si>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</si>
  <si>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</si>
  <si>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</si>
  <si>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</si>
  <si>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</si>
  <si>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</si>
  <si>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</si>
  <si>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</si>
  <si>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</si>
  <si>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</si>
  <si>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</si>
  <si>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</si>
  <si>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</si>
  <si>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</si>
  <si>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</si>
  <si>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</si>
  <si>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</si>
  <si>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</si>
  <si>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</si>
  <si>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</si>
  <si>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</si>
  <si>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</si>
  <si>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</si>
  <si>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</si>
  <si>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</si>
  <si>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</si>
  <si>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</si>
  <si>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</si>
  <si>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</si>
  <si>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</si>
  <si>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</si>
  <si>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</si>
  <si>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</si>
  <si>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</si>
  <si>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</si>
  <si>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</si>
  <si>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</si>
  <si>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</si>
  <si>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</si>
  <si>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</si>
  <si>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</si>
  <si>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</si>
  <si>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</si>
  <si>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</si>
  <si>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</si>
  <si>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</si>
  <si>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</si>
  <si>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</si>
  <si>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</si>
  <si>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</si>
  <si>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</si>
  <si>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</si>
  <si>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</si>
  <si>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</si>
  <si>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</si>
  <si>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</si>
  <si>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</si>
  <si>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</si>
  <si>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</si>
  <si>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</si>
  <si>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</si>
  <si>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</si>
  <si>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</si>
  <si>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</si>
  <si>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</si>
  <si>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</si>
  <si>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</si>
  <si>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</si>
  <si>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</si>
  <si>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</si>
  <si>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</si>
  <si>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</si>
  <si>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</si>
  <si>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</si>
  <si>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</si>
  <si>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</si>
  <si>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</si>
  <si>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</si>
  <si>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</si>
  <si>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</si>
  <si>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</si>
  <si>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</si>
  <si>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</si>
  <si>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</si>
  <si>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</si>
  <si>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</si>
  <si>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</si>
  <si>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</si>
  <si>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</si>
  <si>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</si>
  <si>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</si>
  <si>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</si>
  <si>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</si>
  <si>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</si>
  <si>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</si>
  <si>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</si>
  <si>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</si>
  <si>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</si>
  <si>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</si>
  <si>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</si>
  <si>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</si>
  <si>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</si>
  <si>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</si>
  <si>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</si>
  <si>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</si>
  <si>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</si>
  <si>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</si>
  <si>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</si>
  <si>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</si>
  <si>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</si>
  <si>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</si>
  <si>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</si>
  <si>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</si>
  <si>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</si>
  <si>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</si>
  <si>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</si>
  <si>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</si>
  <si>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</si>
  <si>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</si>
  <si>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</si>
  <si>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</si>
  <si>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</si>
  <si>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</si>
  <si>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</si>
  <si>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</si>
  <si>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</si>
  <si>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</si>
  <si>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</si>
  <si>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</si>
  <si>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</si>
  <si>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</si>
  <si>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</si>
  <si>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</si>
  <si>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</si>
  <si>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</si>
  <si>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</si>
  <si>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</si>
  <si>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</si>
  <si>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</si>
  <si>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</si>
  <si>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</si>
  <si>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</si>
  <si>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</si>
  <si>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</si>
  <si>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</si>
  <si>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</si>
  <si>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</si>
  <si>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</si>
  <si>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</si>
  <si>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</si>
  <si>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</si>
  <si>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</si>
  <si>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</si>
  <si>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</si>
  <si>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</si>
  <si>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</si>
  <si>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</si>
  <si>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</si>
  <si>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</si>
  <si>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</si>
  <si>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</si>
  <si>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</si>
  <si>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</si>
  <si>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</si>
  <si>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</si>
  <si>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</si>
  <si>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</si>
  <si>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</si>
  <si>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</si>
  <si>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</si>
  <si>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</si>
  <si>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</si>
  <si>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</si>
  <si>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</si>
  <si>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</si>
  <si>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</si>
  <si>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</si>
  <si>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</si>
  <si>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</si>
  <si>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</si>
  <si>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</si>
  <si>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</si>
  <si>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</si>
  <si>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</si>
  <si>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</si>
  <si>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</si>
  <si>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</si>
  <si>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</si>
  <si>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</si>
  <si>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</si>
  <si>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</si>
  <si>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</si>
  <si>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</si>
  <si>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</si>
  <si>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</si>
  <si>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</si>
  <si>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</si>
  <si>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</si>
  <si>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</si>
  <si>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</si>
  <si>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</si>
  <si>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</si>
  <si>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</si>
  <si>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</si>
  <si>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</si>
  <si>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</si>
  <si>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</si>
  <si>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</si>
  <si>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</si>
  <si>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</si>
  <si>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</si>
  <si>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</si>
  <si>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</si>
  <si>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</si>
  <si>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</si>
  <si>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</si>
  <si>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</si>
  <si>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</si>
  <si>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</si>
  <si>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</si>
  <si>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</si>
  <si>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</si>
  <si>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</si>
  <si>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</si>
  <si>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</si>
  <si>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</si>
  <si>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</si>
  <si>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</si>
  <si>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</si>
  <si>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</si>
  <si>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</si>
  <si>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</si>
  <si>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</si>
  <si>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</si>
  <si>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</si>
  <si>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</si>
  <si>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</si>
  <si>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</si>
  <si>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</si>
  <si>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</si>
  <si>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</si>
  <si>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</si>
  <si>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</si>
  <si>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</si>
  <si>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</si>
  <si>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</si>
  <si>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</si>
  <si>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</si>
  <si>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</si>
  <si>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</si>
  <si>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</si>
  <si>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</si>
  <si>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</si>
  <si>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</si>
  <si>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</si>
  <si>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</si>
  <si>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</si>
  <si>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</si>
  <si>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</si>
  <si>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</si>
  <si>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</si>
  <si>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</si>
  <si>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</si>
  <si>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</si>
  <si>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</si>
  <si>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</si>
  <si>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</si>
  <si>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</si>
  <si>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</si>
  <si>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</si>
  <si>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</si>
  <si>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</si>
  <si>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</si>
  <si>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</si>
  <si>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</si>
  <si>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</si>
  <si>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</si>
  <si>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</si>
  <si>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</si>
  <si>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</si>
  <si>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</si>
  <si>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</si>
  <si>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</si>
  <si>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</si>
  <si>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</si>
  <si>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</si>
  <si>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</si>
  <si>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</si>
  <si>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</si>
  <si>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</si>
  <si>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</si>
  <si>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</si>
  <si>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</si>
  <si>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</si>
  <si>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</si>
  <si>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</si>
  <si>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</si>
  <si>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</si>
  <si>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</si>
  <si>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</si>
  <si>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</si>
  <si>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</si>
  <si>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</si>
  <si>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</si>
  <si>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</si>
  <si>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</si>
  <si>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</si>
  <si>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</si>
  <si>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</si>
  <si>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</si>
  <si>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</si>
  <si>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</si>
  <si>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</si>
  <si>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</si>
  <si>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</si>
  <si>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</si>
  <si>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</si>
  <si>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</si>
  <si>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</si>
  <si>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</si>
  <si>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</si>
  <si>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</si>
  <si>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</si>
  <si>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</si>
  <si>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</si>
  <si>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</si>
  <si>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</si>
  <si>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</si>
  <si>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</si>
  <si>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</si>
  <si>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</si>
  <si>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</si>
  <si>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</si>
  <si>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</si>
  <si>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</si>
  <si>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</si>
  <si>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</si>
  <si>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</si>
  <si>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</si>
  <si>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</si>
  <si>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</si>
  <si>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</si>
  <si>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</si>
  <si>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</si>
  <si>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</si>
  <si>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</si>
  <si>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</si>
  <si>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</si>
  <si>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</si>
  <si>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</si>
  <si>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</si>
  <si>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</si>
  <si>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</si>
  <si>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</si>
  <si>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</si>
  <si>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</si>
  <si>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</si>
  <si>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</si>
  <si>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</si>
  <si>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</si>
  <si>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</si>
  <si>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</si>
  <si>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</si>
  <si>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</si>
  <si>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</si>
  <si>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</si>
  <si>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</si>
  <si>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</si>
  <si>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</si>
  <si>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</si>
  <si>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</si>
  <si>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</si>
  <si>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</si>
  <si>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</si>
  <si>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</si>
  <si>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</si>
  <si>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</si>
  <si>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</si>
  <si>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</si>
  <si>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</si>
  <si>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</si>
  <si>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</si>
  <si>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</si>
  <si>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</si>
  <si>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</si>
  <si>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</si>
  <si>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</si>
  <si>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</si>
  <si>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</si>
  <si>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</si>
  <si>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</si>
  <si>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</si>
  <si>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</si>
  <si>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</si>
  <si>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</si>
  <si>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</si>
  <si>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</si>
  <si>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</si>
  <si>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</si>
  <si>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</si>
  <si>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</si>
  <si>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</si>
  <si>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</si>
  <si>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</si>
  <si>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</si>
  <si>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</si>
  <si>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</si>
  <si>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</si>
  <si>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</si>
  <si>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</si>
  <si>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</si>
  <si>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</si>
  <si>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</si>
  <si>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</si>
  <si>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</si>
  <si>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</si>
  <si>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</si>
  <si>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</si>
  <si>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</si>
  <si>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</si>
  <si>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</si>
  <si>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</si>
  <si>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</si>
  <si>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</si>
  <si>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</si>
  <si>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</si>
  <si>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</si>
  <si>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</si>
  <si>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</si>
  <si>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</si>
  <si>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</si>
  <si>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</si>
  <si>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</si>
  <si>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</si>
  <si>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</si>
  <si>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</si>
  <si>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</si>
  <si>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</si>
  <si>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</si>
  <si>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</si>
  <si>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</si>
  <si>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</si>
  <si>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</si>
  <si>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</si>
  <si>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</si>
  <si>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</si>
  <si>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</si>
  <si>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</si>
  <si>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</si>
  <si>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</si>
  <si>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</si>
  <si>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</si>
  <si>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</si>
  <si>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</si>
  <si>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</si>
  <si>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</si>
  <si>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</si>
  <si>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</si>
  <si>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</si>
  <si>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</si>
  <si>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</si>
  <si>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</si>
  <si>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</si>
  <si>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</si>
  <si>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</si>
  <si>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</si>
  <si>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</si>
  <si>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</si>
  <si>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</si>
  <si>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</si>
  <si>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</si>
  <si>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</si>
  <si>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</si>
  <si>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</si>
  <si>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</si>
  <si>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</si>
  <si>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</si>
  <si>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</si>
  <si>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</si>
  <si>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</si>
  <si>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</si>
  <si>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</si>
  <si>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</si>
  <si>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</si>
  <si>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</si>
  <si>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</si>
  <si>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</si>
  <si>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</si>
  <si>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</si>
  <si>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</si>
  <si>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</si>
  <si>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</si>
  <si>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</si>
  <si>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</si>
  <si>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</si>
  <si>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</si>
  <si>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</si>
  <si>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</si>
  <si>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</si>
  <si>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</si>
  <si>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</si>
  <si>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</si>
  <si>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</si>
  <si>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</si>
  <si>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</si>
  <si>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</si>
  <si>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</si>
  <si>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</si>
  <si>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</si>
  <si>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</si>
  <si>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</si>
  <si>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</si>
  <si>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</si>
  <si>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</si>
  <si>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</si>
  <si>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</si>
  <si>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</si>
  <si>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</si>
  <si>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</si>
  <si>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</si>
  <si>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</si>
  <si>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</si>
  <si>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</si>
  <si>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</si>
  <si>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</si>
  <si>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</si>
  <si>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</si>
  <si>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</si>
  <si>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</si>
  <si>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</si>
  <si>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</si>
  <si>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</si>
  <si>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</si>
  <si>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</si>
  <si>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</si>
  <si>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</si>
  <si>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</si>
  <si>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</si>
  <si>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</si>
  <si>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</si>
  <si>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</si>
  <si>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</si>
  <si>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</si>
  <si>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</si>
  <si>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</si>
  <si>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</si>
  <si>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</si>
  <si>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</si>
  <si>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</si>
  <si>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</si>
  <si>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</si>
  <si>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</si>
  <si>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</si>
  <si>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</si>
  <si>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</si>
  <si>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</si>
  <si>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</si>
  <si>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</si>
  <si>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</si>
  <si>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</si>
  <si>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</si>
  <si>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</si>
  <si>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</si>
  <si>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</si>
  <si>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</si>
  <si>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</si>
  <si>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</si>
  <si>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</si>
  <si>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</si>
  <si>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</si>
  <si>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</si>
  <si>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</si>
  <si>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</si>
  <si>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</si>
  <si>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</si>
  <si>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</si>
  <si>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</si>
  <si>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</si>
  <si>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</si>
  <si>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</si>
  <si>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</si>
  <si>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</si>
  <si>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</si>
  <si>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</si>
  <si>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</si>
  <si>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</si>
  <si>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</si>
  <si>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</si>
  <si>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</si>
  <si>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</si>
  <si>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</si>
  <si>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</si>
  <si>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</si>
  <si>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</si>
  <si>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</si>
  <si>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</si>
  <si>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</si>
  <si>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</si>
  <si>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</si>
  <si>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</si>
  <si>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</si>
  <si>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</si>
  <si>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</si>
  <si>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</si>
  <si>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</si>
  <si>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</si>
  <si>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</si>
  <si>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</si>
  <si>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</si>
  <si>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</si>
  <si>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</si>
  <si>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</si>
  <si>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</si>
  <si>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</si>
  <si>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</si>
  <si>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</si>
  <si>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</si>
  <si>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</si>
  <si>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</si>
  <si>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</si>
  <si>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</si>
  <si>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</si>
  <si>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</si>
  <si>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</si>
  <si>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</si>
  <si>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</si>
  <si>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</si>
  <si>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</si>
  <si>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</si>
  <si>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</si>
  <si>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</si>
  <si>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</si>
  <si>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</si>
  <si>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</si>
  <si>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</si>
  <si>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</si>
  <si>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</si>
  <si>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</si>
  <si>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</si>
  <si>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</si>
  <si>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</si>
  <si>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</si>
  <si>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</si>
  <si>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</si>
  <si>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</si>
  <si>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</si>
  <si>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</si>
  <si>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</si>
  <si>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</si>
  <si>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</si>
  <si>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</si>
  <si>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</si>
  <si>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</si>
  <si>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</si>
  <si>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</si>
  <si>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</si>
  <si>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</si>
  <si>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</si>
  <si>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</si>
  <si>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</si>
  <si>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</si>
  <si>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</si>
  <si>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</si>
  <si>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</si>
  <si>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</si>
  <si>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</si>
  <si>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</si>
  <si>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</si>
  <si>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</si>
  <si>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</si>
  <si>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</si>
  <si>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</si>
  <si>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</si>
  <si>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</si>
  <si>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</si>
  <si>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</si>
  <si>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</si>
  <si>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</si>
  <si>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</si>
  <si>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</si>
  <si>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</si>
  <si>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</si>
  <si>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</si>
  <si>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</si>
  <si>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</si>
  <si>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</si>
  <si>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</si>
  <si>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</si>
  <si>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</si>
  <si>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</si>
  <si>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</si>
  <si>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</si>
  <si>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</si>
  <si>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</si>
  <si>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</si>
  <si>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</si>
  <si>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</si>
  <si>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</si>
  <si>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</si>
  <si>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</si>
  <si>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</si>
  <si>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</si>
  <si>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</si>
  <si>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</si>
  <si>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</si>
  <si>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</si>
  <si>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</si>
  <si>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</si>
  <si>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</si>
  <si>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</si>
  <si>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</si>
  <si>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</si>
  <si>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</si>
  <si>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</si>
  <si>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</si>
  <si>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</si>
  <si>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</si>
  <si>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</si>
  <si>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</si>
  <si>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</si>
  <si>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</si>
  <si>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</si>
  <si>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</si>
  <si>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</si>
  <si>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</si>
  <si>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</si>
  <si>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</si>
  <si>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</si>
  <si>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</si>
  <si>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</si>
  <si>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</si>
  <si>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</si>
  <si>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</si>
  <si>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</si>
  <si>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</si>
  <si>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</si>
  <si>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</si>
  <si>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</si>
  <si>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</si>
  <si>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</si>
  <si>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</si>
  <si>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</si>
  <si>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</si>
  <si>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</si>
  <si>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</si>
  <si>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</si>
  <si>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</si>
  <si>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</si>
  <si>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</si>
  <si>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</si>
  <si>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</si>
  <si>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</si>
  <si>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</si>
  <si>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</si>
  <si>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</si>
  <si>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</si>
  <si>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</si>
  <si>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</si>
  <si>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</si>
  <si>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</si>
  <si>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</si>
  <si>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</si>
  <si>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</si>
  <si>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</si>
  <si>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</si>
  <si>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</si>
  <si>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</si>
  <si>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</si>
  <si>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</si>
  <si>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</si>
  <si>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</si>
  <si>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</si>
  <si>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</si>
  <si>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</si>
  <si>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</si>
  <si>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</si>
  <si>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</si>
  <si>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</si>
  <si>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</si>
  <si>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</si>
  <si>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</si>
  <si>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</si>
  <si>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</si>
  <si>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</si>
  <si>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</si>
  <si>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</si>
  <si>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</si>
  <si>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</si>
  <si>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</si>
  <si>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</si>
  <si>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</si>
  <si>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</si>
  <si>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</si>
  <si>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</si>
  <si>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</si>
  <si>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</si>
  <si>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</si>
  <si>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</si>
  <si>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</si>
  <si>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</si>
  <si>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</si>
  <si>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</si>
  <si>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</si>
  <si>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</si>
  <si>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</si>
  <si>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</si>
  <si>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</si>
  <si>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</si>
  <si>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</si>
  <si>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</si>
  <si>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</si>
  <si>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</si>
  <si>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</si>
  <si>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</si>
  <si>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</si>
  <si>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</si>
  <si>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</si>
  <si>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</si>
  <si>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</si>
  <si>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</si>
  <si>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</si>
  <si>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</si>
  <si>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</si>
  <si>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</si>
  <si>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</si>
  <si>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</si>
  <si>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</si>
  <si>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</si>
  <si>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</si>
  <si>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</si>
  <si>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</si>
  <si>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</si>
  <si>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</si>
  <si>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</si>
  <si>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</si>
  <si>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</si>
  <si>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</si>
  <si>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</si>
  <si>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</si>
  <si>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</si>
  <si>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</si>
  <si>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</si>
  <si>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</si>
  <si>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</si>
  <si>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</si>
  <si>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</si>
  <si>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</si>
  <si>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</si>
  <si>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</si>
  <si>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</si>
  <si>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</si>
  <si>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</si>
  <si>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</si>
  <si>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</si>
  <si>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</si>
  <si>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</si>
  <si>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</si>
  <si>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</si>
  <si>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</si>
  <si>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</si>
  <si>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</si>
  <si>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</si>
  <si>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</si>
  <si>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</si>
  <si>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</si>
  <si>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</si>
  <si>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</si>
  <si>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</si>
  <si>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</si>
  <si>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</si>
  <si>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</si>
  <si>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</si>
  <si>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</si>
  <si>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</si>
  <si>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</si>
  <si>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</si>
  <si>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</si>
  <si>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</si>
  <si>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</si>
  <si>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</si>
  <si>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</si>
  <si>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</si>
  <si>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</si>
  <si>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</si>
  <si>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</si>
  <si>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</si>
  <si>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</si>
  <si>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</si>
  <si>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</si>
  <si>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</si>
  <si>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</si>
  <si>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</si>
  <si>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</si>
  <si>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</si>
  <si>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</si>
  <si>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</si>
  <si>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</si>
  <si>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</si>
  <si>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</si>
  <si>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</si>
  <si>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</si>
  <si>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</si>
  <si>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</si>
  <si>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</si>
  <si>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</si>
  <si>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</si>
  <si>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</si>
  <si>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</si>
  <si>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</si>
  <si>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</si>
  <si>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</si>
  <si>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</si>
  <si>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</si>
  <si>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</si>
  <si>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</si>
  <si>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</si>
  <si>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</si>
  <si>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</si>
  <si>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</si>
  <si>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</si>
  <si>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</si>
  <si>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</si>
  <si>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</si>
  <si>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</si>
  <si>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</si>
  <si>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</si>
  <si>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</si>
  <si>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</si>
  <si>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</si>
  <si>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</si>
  <si>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</si>
  <si>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</si>
  <si>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</si>
  <si>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</si>
  <si>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</si>
  <si>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</si>
  <si>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</si>
  <si>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</si>
  <si>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</si>
  <si>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</si>
  <si>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</si>
  <si>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</si>
  <si>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</si>
  <si>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</si>
  <si>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</si>
  <si>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</si>
  <si>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</si>
  <si>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</si>
  <si>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</si>
  <si>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</si>
  <si>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</si>
  <si>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</si>
  <si>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</si>
  <si>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</si>
  <si>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</si>
  <si>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</si>
  <si>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</si>
  <si>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</si>
  <si>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</si>
  <si>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</si>
  <si>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</si>
  <si>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</si>
  <si>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</si>
  <si>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</si>
  <si>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</si>
  <si>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</si>
  <si>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</si>
  <si>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</si>
  <si>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</si>
  <si>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</si>
  <si>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</si>
  <si>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</si>
  <si>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</si>
  <si>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</si>
  <si>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</si>
  <si>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</si>
  <si>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</si>
  <si>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</si>
  <si>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</si>
  <si>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</si>
  <si>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</si>
  <si>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</si>
  <si>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</si>
  <si>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</si>
  <si>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</si>
  <si>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</si>
  <si>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</si>
  <si>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</si>
  <si>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</si>
  <si>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</si>
  <si>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</si>
  <si>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</si>
  <si>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</si>
  <si>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</si>
  <si>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</si>
  <si>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</si>
  <si>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</si>
  <si>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</si>
  <si>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</si>
  <si>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</si>
  <si>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</si>
  <si>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</si>
  <si>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</si>
  <si>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</si>
  <si>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</si>
  <si>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</si>
  <si>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</si>
  <si>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</si>
  <si>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</si>
  <si>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</si>
  <si>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</si>
  <si>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</si>
  <si>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</si>
  <si>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</si>
  <si>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</si>
  <si>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</si>
  <si>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</si>
  <si>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</si>
  <si>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</si>
  <si>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</si>
  <si>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</si>
  <si>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</si>
  <si>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</si>
  <si>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</si>
  <si>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</si>
  <si>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</si>
  <si>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</si>
  <si>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</si>
  <si>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</si>
  <si>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</si>
  <si>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</si>
  <si>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</si>
  <si>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</si>
  <si>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</si>
  <si>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</si>
  <si>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</si>
  <si>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</si>
  <si>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</si>
  <si>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</si>
  <si>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</si>
  <si>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</si>
  <si>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</si>
  <si>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</si>
  <si>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</si>
  <si>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</si>
  <si>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</si>
  <si>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</si>
  <si>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</si>
  <si>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</si>
  <si>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</si>
  <si>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</si>
  <si>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</si>
  <si>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</si>
  <si>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</si>
  <si>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</si>
  <si>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</si>
  <si>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</si>
  <si>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</si>
  <si>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</si>
  <si>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</si>
  <si>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</si>
  <si>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</si>
  <si>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</si>
  <si>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</si>
  <si>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</si>
  <si>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</si>
  <si>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</si>
  <si>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</si>
  <si>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</si>
  <si>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</si>
  <si>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</si>
  <si>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</si>
  <si>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</si>
  <si>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</si>
  <si>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</si>
  <si>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</si>
  <si>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</si>
  <si>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</si>
  <si>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</si>
  <si>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</si>
  <si>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</si>
  <si>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</si>
  <si>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</si>
  <si>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</si>
  <si>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</si>
  <si>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</si>
  <si>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</si>
  <si>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</si>
  <si>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</si>
  <si>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</si>
  <si>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</si>
  <si>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</si>
  <si>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</si>
  <si>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</si>
  <si>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</si>
  <si>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</si>
  <si>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</si>
  <si>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</si>
  <si>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</si>
  <si>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</si>
  <si>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</si>
  <si>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</si>
  <si>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</si>
  <si>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</si>
  <si>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</si>
  <si>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</si>
  <si>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</si>
  <si>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</si>
  <si>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</si>
  <si>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</si>
  <si>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</si>
  <si>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</si>
  <si>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</si>
  <si>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</si>
  <si>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</si>
  <si>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</si>
  <si>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</si>
  <si>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</si>
  <si>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</si>
  <si>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</si>
  <si>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</si>
  <si>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</si>
  <si>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</si>
  <si>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</si>
  <si>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</si>
  <si>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</si>
  <si>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</si>
  <si>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</si>
  <si>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</si>
  <si>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</si>
  <si>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</si>
  <si>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</si>
  <si>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</si>
  <si>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</si>
  <si>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</si>
  <si>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</si>
  <si>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</si>
  <si>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</si>
  <si>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</si>
  <si>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</si>
  <si>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</si>
  <si>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</si>
  <si>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</si>
  <si>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</si>
  <si>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</si>
  <si>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</si>
  <si>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</si>
  <si>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</si>
  <si>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</si>
  <si>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</si>
  <si>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</si>
  <si>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</si>
  <si>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</si>
  <si>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</si>
  <si>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</si>
  <si>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</si>
  <si>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</si>
  <si>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</si>
  <si>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</si>
  <si>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</si>
  <si>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</si>
  <si>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</si>
  <si>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</si>
  <si>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</si>
  <si>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</si>
  <si>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</si>
  <si>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</si>
  <si>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</si>
  <si>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</si>
  <si>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</si>
  <si>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</si>
  <si>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</si>
  <si>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</si>
  <si>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</si>
  <si>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</si>
  <si>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</si>
  <si>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</si>
  <si>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</si>
  <si>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</si>
  <si>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</si>
  <si>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</si>
  <si>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</si>
  <si>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</si>
  <si>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</si>
  <si>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</si>
  <si>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</si>
  <si>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</si>
  <si>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</si>
  <si>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</si>
  <si>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</si>
  <si>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</si>
  <si>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</si>
  <si>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</si>
  <si>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</si>
  <si>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</si>
  <si>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</si>
  <si>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</si>
  <si>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</si>
  <si>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</si>
  <si>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</si>
  <si>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</si>
  <si>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</si>
  <si>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</si>
  <si>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</si>
  <si>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</si>
  <si>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</si>
  <si>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</si>
  <si>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</si>
  <si>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</si>
  <si>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</si>
  <si>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</si>
  <si>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</si>
  <si>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</si>
  <si>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</si>
  <si>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</si>
  <si>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</si>
  <si>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</si>
  <si>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</si>
  <si>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</si>
  <si>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</si>
  <si>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</si>
  <si>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</si>
  <si>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</si>
  <si>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</si>
  <si>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</si>
  <si>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</si>
  <si>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</si>
  <si>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</si>
  <si>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</si>
  <si>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</si>
  <si>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</si>
  <si>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</si>
  <si>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</si>
  <si>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</si>
  <si>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</si>
  <si>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</si>
  <si>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</si>
  <si>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</si>
  <si>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</si>
  <si>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</si>
  <si>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</si>
  <si>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</si>
  <si>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</si>
  <si>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</si>
  <si>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</si>
  <si>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</si>
  <si>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</si>
  <si>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</si>
  <si>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</si>
  <si>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</si>
  <si>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</si>
  <si>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</si>
  <si>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</si>
  <si>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</si>
  <si>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</si>
  <si>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</si>
  <si>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</si>
  <si>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</si>
  <si>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</si>
  <si>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</si>
  <si>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</si>
  <si>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</si>
  <si>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</si>
  <si>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</si>
  <si>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</si>
  <si>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</si>
  <si>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</si>
  <si>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</si>
  <si>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</si>
  <si>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</si>
  <si>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</si>
  <si>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</si>
  <si>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</si>
  <si>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</si>
  <si>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</si>
  <si>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</si>
  <si>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</si>
  <si>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</si>
  <si>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</si>
  <si>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</si>
  <si>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</si>
  <si>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</si>
  <si>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</si>
  <si>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</si>
  <si>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</si>
  <si>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</si>
  <si>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</si>
  <si>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</si>
  <si>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</si>
  <si>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</si>
  <si>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</si>
  <si>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</si>
  <si>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</si>
  <si>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</si>
  <si>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</si>
  <si>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</si>
  <si>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</si>
  <si>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</si>
  <si>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</si>
  <si>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</si>
  <si>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</si>
  <si>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</si>
  <si>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</si>
  <si>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</si>
  <si>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</si>
  <si>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</si>
  <si>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</si>
  <si>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</si>
  <si>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</si>
  <si>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</si>
  <si>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</si>
  <si>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</si>
  <si>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</si>
  <si>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</si>
  <si>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</si>
  <si>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</si>
  <si>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</si>
  <si>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</si>
  <si>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</si>
  <si>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</si>
  <si>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</si>
  <si>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</si>
  <si>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</si>
  <si>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</si>
  <si>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</si>
  <si>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</si>
  <si>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</si>
  <si>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</si>
  <si>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</si>
  <si>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</si>
  <si>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</si>
  <si>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</si>
  <si>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</si>
  <si>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</si>
  <si>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</si>
  <si>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</si>
  <si>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</si>
  <si>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</si>
  <si>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</si>
  <si>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</si>
  <si>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</si>
  <si>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</si>
  <si>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</si>
  <si>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</si>
  <si>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</si>
  <si>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</si>
  <si>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</si>
  <si>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</si>
  <si>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</si>
  <si>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</si>
  <si>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</si>
  <si>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</si>
  <si>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</si>
  <si>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</si>
  <si>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</si>
  <si>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</si>
  <si>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</si>
  <si>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</si>
  <si>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</si>
  <si>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</si>
  <si>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</si>
  <si>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</si>
  <si>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</si>
  <si>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</si>
  <si>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</si>
  <si>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</si>
  <si>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</si>
  <si>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</si>
  <si>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</si>
  <si>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</si>
  <si>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</si>
  <si>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</si>
  <si>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</si>
  <si>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</si>
  <si>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</si>
  <si>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</si>
  <si>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</si>
  <si>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</si>
  <si>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</si>
  <si>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</si>
  <si>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</si>
  <si>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</si>
  <si>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</si>
  <si>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</si>
  <si>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</si>
  <si>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</si>
  <si>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</si>
  <si>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</si>
  <si>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</si>
  <si>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</si>
  <si>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</si>
  <si>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</si>
  <si>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</si>
  <si>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</si>
  <si>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</si>
  <si>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</si>
  <si>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</si>
  <si>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</si>
  <si>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</si>
  <si>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</si>
  <si>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</si>
  <si>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</si>
  <si>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</si>
  <si>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</si>
  <si>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</si>
  <si>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</si>
  <si>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</si>
  <si>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</si>
  <si>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</si>
  <si>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</si>
  <si>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</si>
  <si>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</si>
  <si>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</si>
  <si>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</si>
  <si>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</si>
  <si>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</si>
  <si>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</si>
  <si>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</si>
  <si>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</si>
  <si>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</si>
  <si>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</si>
  <si>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</si>
  <si>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</si>
  <si>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</si>
  <si>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</si>
  <si>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</si>
  <si>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</si>
  <si>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</si>
  <si>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</si>
  <si>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</si>
  <si>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</si>
  <si>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</si>
  <si>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</si>
  <si>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</si>
  <si>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</si>
  <si>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</si>
  <si>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</si>
  <si>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</si>
  <si>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</si>
  <si>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</si>
  <si>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</si>
  <si>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</si>
  <si>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</si>
  <si>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</si>
  <si>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</si>
  <si>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</si>
  <si>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</si>
  <si>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</si>
  <si>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</si>
  <si>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</si>
  <si>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</si>
  <si>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</si>
  <si>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</si>
  <si>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</si>
  <si>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</si>
  <si>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</si>
  <si>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</si>
  <si>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</si>
  <si>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</si>
  <si>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</si>
  <si>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</si>
  <si>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</si>
  <si>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</si>
  <si>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</si>
  <si>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</si>
  <si>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</si>
  <si>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</si>
  <si>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</si>
  <si>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</si>
  <si>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</si>
  <si>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</si>
  <si>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</si>
  <si>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</si>
  <si>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</si>
  <si>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</si>
  <si>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</si>
  <si>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</si>
  <si>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</si>
  <si>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</si>
  <si>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</si>
  <si>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</si>
  <si>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</si>
  <si>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</si>
  <si>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</si>
  <si>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</si>
  <si>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</si>
  <si>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</si>
  <si>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</si>
  <si>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</si>
  <si>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</si>
  <si>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</si>
  <si>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</si>
  <si>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</si>
  <si>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</si>
  <si>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</si>
  <si>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</si>
  <si>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</si>
  <si>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</si>
  <si>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</si>
  <si>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</si>
  <si>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</si>
  <si>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</si>
  <si>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</si>
  <si>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</si>
  <si>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</si>
  <si>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</si>
  <si>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</si>
  <si>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</si>
  <si>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</si>
  <si>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</si>
  <si>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</si>
  <si>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</si>
  <si>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</si>
  <si>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</si>
  <si>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</si>
  <si>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</si>
  <si>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</si>
  <si>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</si>
  <si>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</si>
  <si>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</si>
  <si>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</si>
  <si>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</si>
  <si>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</si>
  <si>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</si>
  <si>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</si>
  <si>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</si>
  <si>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</si>
  <si>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</si>
  <si>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</si>
  <si>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</si>
  <si>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</si>
  <si>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</si>
  <si>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</si>
  <si>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</si>
  <si>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</si>
  <si>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</si>
  <si>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</si>
  <si>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</si>
  <si>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</si>
  <si>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</si>
  <si>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</si>
  <si>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</si>
  <si>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</si>
  <si>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</si>
  <si>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</si>
  <si>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</si>
  <si>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</si>
  <si>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</si>
  <si>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</si>
  <si>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</si>
  <si>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</si>
  <si>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</si>
  <si>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</si>
  <si>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</si>
  <si>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</si>
  <si>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</si>
  <si>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</si>
  <si>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</si>
  <si>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</si>
  <si>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</si>
  <si>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</si>
  <si>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</si>
  <si>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</si>
  <si>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</si>
  <si>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</si>
  <si>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</si>
  <si>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</si>
  <si>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</si>
  <si>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</si>
  <si>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</si>
  <si>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</si>
  <si>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</si>
  <si>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</si>
  <si>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</si>
  <si>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</si>
  <si>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</si>
  <si>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</si>
  <si>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</si>
  <si>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</si>
  <si>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</si>
  <si>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</si>
  <si>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</si>
  <si>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</si>
  <si>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</si>
  <si>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</si>
  <si>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</si>
  <si>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</si>
  <si>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</si>
  <si>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</si>
  <si>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</si>
  <si>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</si>
  <si>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</si>
  <si>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</si>
  <si>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</si>
  <si>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</si>
  <si>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</si>
  <si>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</si>
  <si>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</si>
  <si>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</si>
  <si>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</si>
  <si>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</si>
  <si>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</si>
  <si>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</si>
  <si>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</si>
  <si>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</si>
  <si>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</si>
  <si>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</si>
  <si>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</si>
  <si>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</si>
  <si>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</si>
  <si>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</si>
  <si>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</si>
  <si>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</si>
  <si>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</si>
  <si>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</si>
  <si>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</si>
  <si>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</si>
  <si>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</si>
  <si>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</si>
  <si>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</si>
  <si>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</si>
  <si>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</si>
  <si>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</si>
  <si>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</si>
  <si>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</si>
  <si>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</si>
  <si>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</si>
  <si>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</si>
  <si>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</si>
  <si>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</si>
  <si>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</si>
  <si>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</si>
  <si>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</si>
  <si>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</si>
  <si>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</si>
  <si>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</si>
  <si>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</si>
  <si>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</si>
  <si>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</si>
  <si>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</si>
  <si>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</si>
  <si>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</si>
  <si>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</si>
  <si>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</si>
  <si>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</si>
  <si>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</si>
  <si>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</si>
  <si>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</si>
  <si>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</si>
  <si>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</si>
  <si>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</si>
  <si>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</si>
  <si>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</si>
  <si>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</si>
  <si>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</si>
  <si>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</si>
  <si>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</si>
  <si>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</si>
  <si>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</si>
  <si>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</si>
  <si>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</si>
  <si>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</si>
  <si>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</si>
  <si>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</si>
  <si>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</si>
  <si>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</si>
  <si>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</si>
  <si>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</si>
  <si>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</si>
  <si>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</si>
  <si>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</si>
  <si>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</si>
  <si>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</si>
  <si>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</si>
  <si>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</si>
  <si>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</si>
  <si>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</si>
  <si>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</si>
  <si>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</si>
  <si>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</si>
  <si>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</si>
  <si>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</si>
  <si>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</si>
  <si>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</si>
  <si>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</si>
  <si>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</si>
  <si>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</si>
  <si>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</si>
  <si>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</si>
  <si>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</si>
  <si>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</si>
  <si>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</si>
  <si>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</si>
  <si>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</si>
  <si>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</si>
  <si>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</si>
  <si>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</si>
  <si>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</si>
  <si>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</si>
  <si>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</si>
  <si>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</si>
  <si>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</si>
  <si>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</si>
  <si>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</si>
  <si>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</si>
  <si>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</si>
  <si>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</si>
  <si>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</si>
  <si>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</si>
  <si>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</si>
  <si>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</si>
  <si>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</si>
  <si>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</si>
  <si>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</si>
  <si>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</si>
  <si>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</si>
  <si>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</si>
  <si>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</si>
  <si>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</si>
  <si>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</si>
  <si>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</si>
  <si>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</si>
  <si>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</si>
  <si>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</si>
  <si>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</si>
  <si>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</si>
  <si>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</si>
  <si>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</si>
  <si>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</si>
  <si>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</si>
  <si>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</si>
  <si>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</si>
  <si>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</si>
  <si>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</si>
  <si>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</si>
  <si>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</si>
  <si>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</si>
  <si>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</si>
  <si>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</si>
  <si>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</si>
  <si>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</si>
  <si>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</si>
  <si>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</si>
  <si>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</si>
  <si>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</si>
  <si>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</si>
  <si>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</si>
  <si>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</si>
  <si>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</si>
  <si>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</si>
  <si>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</si>
  <si>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</si>
  <si>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</si>
  <si>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</si>
  <si>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</si>
  <si>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</si>
  <si>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</si>
  <si>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</si>
  <si>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</si>
  <si>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</si>
  <si>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</si>
  <si>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</si>
  <si>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</si>
  <si>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</si>
  <si>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</si>
  <si>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</si>
  <si>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</si>
  <si>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</si>
  <si>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</si>
  <si>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</si>
  <si>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</si>
  <si>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</si>
  <si>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</si>
  <si>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</si>
  <si>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</si>
  <si>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</si>
  <si>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</si>
  <si>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</si>
  <si>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</si>
  <si>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</si>
  <si>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</si>
  <si>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</si>
  <si>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</si>
  <si>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</si>
  <si>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</si>
  <si>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</si>
  <si>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</si>
  <si>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</si>
  <si>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</si>
  <si>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</si>
  <si>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</si>
  <si>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</si>
  <si>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</si>
  <si>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</si>
  <si>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</si>
  <si>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</si>
  <si>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</si>
  <si>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</si>
  <si>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</si>
  <si>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</si>
  <si>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</si>
  <si>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</si>
  <si>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</si>
  <si>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</si>
  <si>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</si>
  <si>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</si>
  <si>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</si>
  <si>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</si>
  <si>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</si>
  <si>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</si>
  <si>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</si>
  <si>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</si>
  <si>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</si>
  <si>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</si>
  <si>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</si>
  <si>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</si>
  <si>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</si>
  <si>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</si>
  <si>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</si>
  <si>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</si>
  <si>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</si>
  <si>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</si>
  <si>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</si>
  <si>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</si>
  <si>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</si>
  <si>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</si>
  <si>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</si>
  <si>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</si>
  <si>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</si>
  <si>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</si>
  <si>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</si>
  <si>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</si>
  <si>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</si>
  <si>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</si>
  <si>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</si>
  <si>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</si>
  <si>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</si>
  <si>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</si>
  <si>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</si>
  <si>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</si>
  <si>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</si>
  <si>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</si>
  <si>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</si>
  <si>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</si>
  <si>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</si>
  <si>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</si>
  <si>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</si>
  <si>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</si>
  <si>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</si>
  <si>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</si>
  <si>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</si>
  <si>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</si>
  <si>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</si>
  <si>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</si>
  <si>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</si>
  <si>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</si>
  <si>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</si>
  <si>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</si>
  <si>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</si>
  <si>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</si>
  <si>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</si>
  <si>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</si>
  <si>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</si>
  <si>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</si>
  <si>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</si>
  <si>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</si>
  <si>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</si>
  <si>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</si>
  <si>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</si>
  <si>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</si>
  <si>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</si>
  <si>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</si>
  <si>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</si>
  <si>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</si>
  <si>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</si>
  <si>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</si>
  <si>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</si>
  <si>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</si>
  <si>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</si>
  <si>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</si>
  <si>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</si>
  <si>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</si>
  <si>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</si>
  <si>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</si>
  <si>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</si>
  <si>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</si>
  <si>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</si>
  <si>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</si>
  <si>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</si>
  <si>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</si>
  <si>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</si>
  <si>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</si>
  <si>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</si>
  <si>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</si>
  <si>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</si>
  <si>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</si>
  <si>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</si>
  <si>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</si>
  <si>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</si>
  <si>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</si>
  <si>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</si>
  <si>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</si>
  <si>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</si>
  <si>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</si>
  <si>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</si>
  <si>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</si>
  <si>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</si>
  <si>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</si>
  <si>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</si>
  <si>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</si>
  <si>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</si>
  <si>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</si>
  <si>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</si>
  <si>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</si>
  <si>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</si>
  <si>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</si>
  <si>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</si>
  <si>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</si>
  <si>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</si>
  <si>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</si>
  <si>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</si>
  <si>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</si>
  <si>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</si>
  <si>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</si>
  <si>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</si>
  <si>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</si>
  <si>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</si>
  <si>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</si>
  <si>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</si>
  <si>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</si>
  <si>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</si>
  <si>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</si>
  <si>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</si>
  <si>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</si>
  <si>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</si>
  <si>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</si>
  <si>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</si>
  <si>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</si>
  <si>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</si>
  <si>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</si>
  <si>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</si>
  <si>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</si>
  <si>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</si>
  <si>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</si>
  <si>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</si>
  <si>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</si>
  <si>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</si>
  <si>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</si>
  <si>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</si>
  <si>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</si>
  <si>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</si>
  <si>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</si>
  <si>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</si>
  <si>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</si>
  <si>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</si>
  <si>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</si>
  <si>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</si>
  <si>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</si>
  <si>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</si>
  <si>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</si>
  <si>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</si>
  <si>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</si>
  <si>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</si>
  <si>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</si>
  <si>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</si>
  <si>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</si>
  <si>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</si>
  <si>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</si>
  <si>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</si>
  <si>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</si>
  <si>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</si>
  <si>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</si>
  <si>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</si>
  <si>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</si>
  <si>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</si>
  <si>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</si>
  <si>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</si>
  <si>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</si>
  <si>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</si>
  <si>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</si>
  <si>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</si>
  <si>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</si>
  <si>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</si>
  <si>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</si>
  <si>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</si>
  <si>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</si>
  <si>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</si>
  <si>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</si>
  <si>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</si>
  <si>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</si>
  <si>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</si>
  <si>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</si>
  <si>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</si>
  <si>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</si>
  <si>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</si>
  <si>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</si>
  <si>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</si>
  <si>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</si>
  <si>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</si>
  <si>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</si>
  <si>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</si>
  <si>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</si>
  <si>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</si>
  <si>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</si>
  <si>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</si>
  <si>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</si>
  <si>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</si>
  <si>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</si>
  <si>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</si>
  <si>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</si>
  <si>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</si>
  <si>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</si>
  <si>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</si>
  <si>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</si>
  <si>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</si>
  <si>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</si>
  <si>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</si>
  <si>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</si>
  <si>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</si>
  <si>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</si>
  <si>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</si>
  <si>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</si>
  <si>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</si>
  <si>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</si>
  <si>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</si>
  <si>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</si>
  <si>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</si>
  <si>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</si>
  <si>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</si>
  <si>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</si>
  <si>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</si>
  <si>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</si>
  <si>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</si>
  <si>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</si>
  <si>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</si>
  <si>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</si>
  <si>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</si>
  <si>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</si>
  <si>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</si>
  <si>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</si>
  <si>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</si>
  <si>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</si>
  <si>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</si>
  <si>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</si>
  <si>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</si>
  <si>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</si>
  <si>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</si>
  <si>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</si>
  <si>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</si>
  <si>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</si>
  <si>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</si>
  <si>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</si>
  <si>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</si>
  <si>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</si>
  <si>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</si>
  <si>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</si>
  <si>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</si>
  <si>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</si>
  <si>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</si>
  <si>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</si>
  <si>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</si>
  <si>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</si>
  <si>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</si>
  <si>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</si>
  <si>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</si>
  <si>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</si>
  <si>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</si>
  <si>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</si>
  <si>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</si>
  <si>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</si>
  <si>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</si>
  <si>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</si>
  <si>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</si>
  <si>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</si>
  <si>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</si>
  <si>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</si>
  <si>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</si>
  <si>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</si>
  <si>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</si>
  <si>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</si>
  <si>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</si>
  <si>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</si>
  <si>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</si>
  <si>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</si>
  <si>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</si>
  <si>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</si>
  <si>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</si>
  <si>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</si>
  <si>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</si>
  <si>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</si>
  <si>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</si>
  <si>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</si>
  <si>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</si>
  <si>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</si>
  <si>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</si>
  <si>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</si>
  <si>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</si>
  <si>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</si>
  <si>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</si>
  <si>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</si>
  <si>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</si>
  <si>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</si>
  <si>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</si>
  <si>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</si>
  <si>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</si>
  <si>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</si>
  <si>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</si>
  <si>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</si>
  <si>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</si>
  <si>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</si>
  <si>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</si>
  <si>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</si>
  <si>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</si>
  <si>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</si>
  <si>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</si>
  <si>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</si>
  <si>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</si>
  <si>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</si>
  <si>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</si>
  <si>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</si>
  <si>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</si>
  <si>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</si>
  <si>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</si>
  <si>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</si>
  <si>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</si>
  <si>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</si>
  <si>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</si>
  <si>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</si>
  <si>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</si>
  <si>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</si>
  <si>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</si>
  <si>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</si>
  <si>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</si>
  <si>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</si>
  <si>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</si>
  <si>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</si>
  <si>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</si>
  <si>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</si>
  <si>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</si>
  <si>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</si>
  <si>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</si>
  <si>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</si>
  <si>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</si>
  <si>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</si>
  <si>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</si>
  <si>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</si>
  <si>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</si>
  <si>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</si>
  <si>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</si>
  <si>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</si>
  <si>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</si>
  <si>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</si>
  <si>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</si>
  <si>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</si>
  <si>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</si>
  <si>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</si>
  <si>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</si>
  <si>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</si>
  <si>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</si>
  <si>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</si>
  <si>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</si>
  <si>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</si>
  <si>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</si>
  <si>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</si>
  <si>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</si>
  <si>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</si>
  <si>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</si>
  <si>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</si>
  <si>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</si>
  <si>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</si>
  <si>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</si>
  <si>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</si>
  <si>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</si>
  <si>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</si>
  <si>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</si>
  <si>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</si>
  <si>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</si>
  <si>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</si>
  <si>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</si>
  <si>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</si>
  <si>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</si>
  <si>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</si>
  <si>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</si>
  <si>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</si>
  <si>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</si>
  <si>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</si>
  <si>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</si>
  <si>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</si>
  <si>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</si>
  <si>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</si>
  <si>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</si>
  <si>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</si>
  <si>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</si>
  <si>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</si>
  <si>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</si>
  <si>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</si>
  <si>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</si>
  <si>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</si>
  <si>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</si>
  <si>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</si>
  <si>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</si>
  <si>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</si>
  <si>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</si>
  <si>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</si>
  <si>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</si>
  <si>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</si>
  <si>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</si>
  <si>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</si>
  <si>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</si>
  <si>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</si>
  <si>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</si>
  <si>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</si>
  <si>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</si>
  <si>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</si>
  <si>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</si>
  <si>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</si>
  <si>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</si>
  <si>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</si>
  <si>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</si>
  <si>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</si>
  <si>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</si>
  <si>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</si>
  <si>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</si>
  <si>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</si>
  <si>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</si>
  <si>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</si>
  <si>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</si>
  <si>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</si>
  <si>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</si>
  <si>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</si>
  <si>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</si>
  <si>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</si>
  <si>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</si>
  <si>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</si>
  <si>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</si>
  <si>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</si>
  <si>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</si>
  <si>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</si>
  <si>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</si>
  <si>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</si>
  <si>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</si>
  <si>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</si>
  <si>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</si>
  <si>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</si>
  <si>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</si>
  <si>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</si>
  <si>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</si>
  <si>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</si>
  <si>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</si>
  <si>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</si>
  <si>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</si>
  <si>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</si>
  <si>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</si>
  <si>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</si>
  <si>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</si>
  <si>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</si>
  <si>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</si>
  <si>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</si>
  <si>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</si>
  <si>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</si>
  <si>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</si>
  <si>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</si>
  <si>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</si>
  <si>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</si>
  <si>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</si>
  <si>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</si>
  <si>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</si>
  <si>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</si>
  <si>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</si>
  <si>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</si>
  <si>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</si>
  <si>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</si>
  <si>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</si>
  <si>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</si>
  <si>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</si>
  <si>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</si>
  <si>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</si>
  <si>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</si>
  <si>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</si>
  <si>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</si>
  <si>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</si>
  <si>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</si>
  <si>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</si>
  <si>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</si>
  <si>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</si>
  <si>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</si>
  <si>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</si>
  <si>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</si>
  <si>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</si>
  <si>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</si>
  <si>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</si>
  <si>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</si>
  <si>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</si>
  <si>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</si>
  <si>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</si>
  <si>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</si>
  <si>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</si>
  <si>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</si>
  <si>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</si>
  <si>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</si>
  <si>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</si>
  <si>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</si>
  <si>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</si>
  <si>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</si>
  <si>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</si>
  <si>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</si>
  <si>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</si>
  <si>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</si>
  <si>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</si>
  <si>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</si>
  <si>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</si>
  <si>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</si>
  <si>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</si>
  <si>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</si>
  <si>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</si>
  <si>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</si>
  <si>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</si>
  <si>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</si>
  <si>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</si>
  <si>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</si>
  <si>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</si>
  <si>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</si>
  <si>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</si>
  <si>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</si>
  <si>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</si>
  <si>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</si>
  <si>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</si>
  <si>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</si>
  <si>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</si>
  <si>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</si>
  <si>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</si>
  <si>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</si>
  <si>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</si>
  <si>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</si>
  <si>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</si>
  <si>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</si>
  <si>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</si>
  <si>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</si>
  <si>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</si>
  <si>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</si>
  <si>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</si>
  <si>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</si>
  <si>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</si>
  <si>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</si>
  <si>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</si>
  <si>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</si>
  <si>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</si>
  <si>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</si>
  <si>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</si>
  <si>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</si>
  <si>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</si>
  <si>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</si>
  <si>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</si>
  <si>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</si>
  <si>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</si>
  <si>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</si>
  <si>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</si>
  <si>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</si>
  <si>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</si>
  <si>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</si>
  <si>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</si>
  <si>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</si>
  <si>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</si>
  <si>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</si>
  <si>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</si>
  <si>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</si>
  <si>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</si>
  <si>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</si>
  <si>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</si>
  <si>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</si>
  <si>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</si>
  <si>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</si>
  <si>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</si>
  <si>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</si>
  <si>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</si>
  <si>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</si>
  <si>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</si>
  <si>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</si>
  <si>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</si>
  <si>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</si>
  <si>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</si>
  <si>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</si>
  <si>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</si>
  <si>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</si>
  <si>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</si>
  <si>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</si>
  <si>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</si>
  <si>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</si>
  <si>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</si>
  <si>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</si>
  <si>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</si>
  <si>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</si>
  <si>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</si>
  <si>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</si>
  <si>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</si>
  <si>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</si>
  <si>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</si>
  <si>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</si>
  <si>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</si>
  <si>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</si>
  <si>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</si>
  <si>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</si>
  <si>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</si>
  <si>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</si>
  <si>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</si>
  <si>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</si>
  <si>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</si>
  <si>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</si>
  <si>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</si>
  <si>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</si>
  <si>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</si>
  <si>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</si>
  <si>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</si>
  <si>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</si>
  <si>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</si>
  <si>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</si>
  <si>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</si>
  <si>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</si>
  <si>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</si>
  <si>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</si>
  <si>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</si>
  <si>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</si>
  <si>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</si>
  <si>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</si>
  <si>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</si>
  <si>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</si>
  <si>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</si>
  <si>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</si>
  <si>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</si>
  <si>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</si>
  <si>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</si>
  <si>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</si>
  <si>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</si>
  <si>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</si>
  <si>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</si>
  <si>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</si>
  <si>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</si>
  <si>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</si>
  <si>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</si>
  <si>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</si>
  <si>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</si>
  <si>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</si>
  <si>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</si>
  <si>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</si>
  <si>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</si>
  <si>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</si>
  <si>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</si>
  <si>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</si>
  <si>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</si>
  <si>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</si>
  <si>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</si>
  <si>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</si>
  <si>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</si>
  <si>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</si>
  <si>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</si>
  <si>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</si>
  <si>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</si>
  <si>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</si>
  <si>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</si>
  <si>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</si>
  <si>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</si>
  <si>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</si>
  <si>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</si>
  <si>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</si>
  <si>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</si>
  <si>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</si>
  <si>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</si>
  <si>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</si>
  <si>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</si>
  <si>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</si>
  <si>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</si>
  <si>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</si>
  <si>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</si>
  <si>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</si>
  <si>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</si>
  <si>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</si>
  <si>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</si>
  <si>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</si>
  <si>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</si>
  <si>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</si>
  <si>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</si>
  <si>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</si>
  <si>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</si>
  <si>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</si>
  <si>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</si>
  <si>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</si>
  <si>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</si>
  <si>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</si>
  <si>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</si>
  <si>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</si>
  <si>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</si>
  <si>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</si>
  <si>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</si>
  <si>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</si>
  <si>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</si>
  <si>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</si>
  <si>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</si>
  <si>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</si>
  <si>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</si>
  <si>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</si>
  <si>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</si>
  <si>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</si>
  <si>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</si>
  <si>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</si>
  <si>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</si>
  <si>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</si>
  <si>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</si>
  <si>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</si>
  <si>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</si>
  <si>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</si>
  <si>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</si>
  <si>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</si>
  <si>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</si>
  <si>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</si>
  <si>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</si>
  <si>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</si>
  <si>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</si>
  <si>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</si>
  <si>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</si>
  <si>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</si>
  <si>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</si>
  <si>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</si>
  <si>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</si>
  <si>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</si>
  <si>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</si>
  <si>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</si>
  <si>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</si>
  <si>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</si>
  <si>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</si>
  <si>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</si>
  <si>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</si>
  <si>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</si>
  <si>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</si>
  <si>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</si>
  <si>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</si>
  <si>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</si>
  <si>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</si>
  <si>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</si>
  <si>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</si>
  <si>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</si>
  <si>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</si>
  <si>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</si>
  <si>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</si>
  <si>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</si>
  <si>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</si>
  <si>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</si>
  <si>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</si>
  <si>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</si>
  <si>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</si>
  <si>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</si>
  <si>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</si>
  <si>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</si>
  <si>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</si>
  <si>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</si>
  <si>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</si>
  <si>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</si>
  <si>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</si>
  <si>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</si>
  <si>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</si>
  <si>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</si>
  <si>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</si>
  <si>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</si>
  <si>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</si>
  <si>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</si>
  <si>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</si>
  <si>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</si>
  <si>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</si>
  <si>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</si>
  <si>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</si>
  <si>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</si>
  <si>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</si>
  <si>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</si>
  <si>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</si>
  <si>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</si>
  <si>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</si>
  <si>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</si>
  <si>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</si>
  <si>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</si>
  <si>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</si>
  <si>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</si>
  <si>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</si>
  <si>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</si>
  <si>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</si>
  <si>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</si>
  <si>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</si>
  <si>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</si>
  <si>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</si>
  <si>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</si>
  <si>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</si>
  <si>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</si>
  <si>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</si>
  <si>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</si>
  <si>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</si>
  <si>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</si>
  <si>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</si>
  <si>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</si>
  <si>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</si>
  <si>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</si>
  <si>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</si>
  <si>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</si>
  <si>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</si>
  <si>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</si>
  <si>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</si>
  <si>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</si>
  <si>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</si>
  <si>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</si>
  <si>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</si>
  <si>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</si>
  <si>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</si>
  <si>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</si>
  <si>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</si>
  <si>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</si>
  <si>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</si>
  <si>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</si>
  <si>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</si>
  <si>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</si>
  <si>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</si>
  <si>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</si>
  <si>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</si>
  <si>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</si>
  <si>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</si>
  <si>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</si>
  <si>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</si>
  <si>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</si>
  <si>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</si>
  <si>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</si>
  <si>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</si>
  <si>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</si>
  <si>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</si>
  <si>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</si>
  <si>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</si>
  <si>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</si>
  <si>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</si>
  <si>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</si>
  <si>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</si>
  <si>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</si>
  <si>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</si>
  <si>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</si>
  <si>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</si>
  <si>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</si>
  <si>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</si>
  <si>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</si>
  <si>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</si>
  <si>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</si>
  <si>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</si>
  <si>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</si>
  <si>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</si>
  <si>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</si>
  <si>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</si>
  <si>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</si>
  <si>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</si>
  <si>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</si>
  <si>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</si>
  <si>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</si>
  <si>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</si>
  <si>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</si>
  <si>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</si>
  <si>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</si>
  <si>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</si>
  <si>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</si>
  <si>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</si>
  <si>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</si>
  <si>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</si>
  <si>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</si>
  <si>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</si>
  <si>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</si>
  <si>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</si>
  <si>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</si>
  <si>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</si>
  <si>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</si>
  <si>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</si>
  <si>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</si>
  <si>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</si>
  <si>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</si>
  <si>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</si>
  <si>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</si>
  <si>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</si>
  <si>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</si>
  <si>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</si>
  <si>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</si>
  <si>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</si>
  <si>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</si>
  <si>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</si>
  <si>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</si>
  <si>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</si>
  <si>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</si>
  <si>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</si>
  <si>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</si>
  <si>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</si>
  <si>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</si>
  <si>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</si>
  <si>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</si>
  <si>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</si>
  <si>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</si>
  <si>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</si>
  <si>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</si>
  <si>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</si>
  <si>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</si>
  <si>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</si>
  <si>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</si>
  <si>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</si>
  <si>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</si>
  <si>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</si>
  <si>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</si>
  <si>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</si>
  <si>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</si>
  <si>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</si>
  <si>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</si>
  <si>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</si>
  <si>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</si>
  <si>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</si>
  <si>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</si>
  <si>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</si>
  <si>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</si>
  <si>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</si>
  <si>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</si>
  <si>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</si>
  <si>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</si>
  <si>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</si>
  <si>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</si>
  <si>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</si>
  <si>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</si>
  <si>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</si>
  <si>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</si>
  <si>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</si>
  <si>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</si>
  <si>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</si>
  <si>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</si>
  <si>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</si>
  <si>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</si>
  <si>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</si>
  <si>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</si>
  <si>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</si>
  <si>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</si>
  <si>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</si>
  <si>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</si>
  <si>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</si>
  <si>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</si>
  <si>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</si>
  <si>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</si>
  <si>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</si>
  <si>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</si>
  <si>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</si>
  <si>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</si>
  <si>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</si>
  <si>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</si>
  <si>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</si>
  <si>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</si>
  <si>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</si>
  <si>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</si>
  <si>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</si>
  <si>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</si>
  <si>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</si>
  <si>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</si>
  <si>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</si>
  <si>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</si>
  <si>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</si>
  <si>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</si>
  <si>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</si>
  <si>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</si>
  <si>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</si>
  <si>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</si>
  <si>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</si>
  <si>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</si>
  <si>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</si>
  <si>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</si>
  <si>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</si>
  <si>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</si>
  <si>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</si>
  <si>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</si>
  <si>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</si>
  <si>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</si>
  <si>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</si>
  <si>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</si>
  <si>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</si>
  <si>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</si>
  <si>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</si>
  <si>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</si>
  <si>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</si>
  <si>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</si>
  <si>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</si>
  <si>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</si>
  <si>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</si>
  <si>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</si>
  <si>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</si>
  <si>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</si>
  <si>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</si>
  <si>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</si>
  <si>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</si>
  <si>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</si>
  <si>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</si>
  <si>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</si>
  <si>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</si>
  <si>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</si>
  <si>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</si>
  <si>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</si>
  <si>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</si>
  <si>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</si>
  <si>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</si>
  <si>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</si>
  <si>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</si>
  <si>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</si>
  <si>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</si>
  <si>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</si>
  <si>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</si>
  <si>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</si>
  <si>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</si>
  <si>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</si>
  <si>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</si>
  <si>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</si>
  <si>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</si>
  <si>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</si>
  <si>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</si>
  <si>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</si>
  <si>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</si>
  <si>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</si>
  <si>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</si>
  <si>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</si>
  <si>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</si>
  <si>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</si>
  <si>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</si>
  <si>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</si>
  <si>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</si>
  <si>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</si>
  <si>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</si>
  <si>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</si>
  <si>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</si>
  <si>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</si>
  <si>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</si>
  <si>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</si>
  <si>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</si>
  <si>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</si>
  <si>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</si>
  <si>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</si>
  <si>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</si>
  <si>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</si>
  <si>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</si>
  <si>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</si>
  <si>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</si>
  <si>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</si>
  <si>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</si>
  <si>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</si>
  <si>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</si>
  <si>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</si>
  <si>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</si>
  <si>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</si>
  <si>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</si>
  <si>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</si>
  <si>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</si>
  <si>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</si>
  <si>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</si>
  <si>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</si>
  <si>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</si>
  <si>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</si>
  <si>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</si>
  <si>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</si>
  <si>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</si>
  <si>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</si>
  <si>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</si>
  <si>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</si>
  <si>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</si>
  <si>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</si>
  <si>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</si>
  <si>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</si>
  <si>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</si>
  <si>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</si>
  <si>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</si>
  <si>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</si>
  <si>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</si>
  <si>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</si>
  <si>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</si>
  <si>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</si>
  <si>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</si>
  <si>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</si>
  <si>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</si>
  <si>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</si>
  <si>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</si>
  <si>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</si>
  <si>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</si>
  <si>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</si>
  <si>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</si>
  <si>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</si>
  <si>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</si>
  <si>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</si>
  <si>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</si>
  <si>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</si>
  <si>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</si>
  <si>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</si>
  <si>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</si>
  <si>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</si>
  <si>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</si>
  <si>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</si>
  <si>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</si>
  <si>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</si>
  <si>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</si>
  <si>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</si>
  <si>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</si>
  <si>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</si>
  <si>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</si>
  <si>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</si>
  <si>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</si>
  <si>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</si>
  <si>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</si>
  <si>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</si>
  <si>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</si>
  <si>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</si>
  <si>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</si>
  <si>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</si>
  <si>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</si>
  <si>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</si>
  <si>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</si>
  <si>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</si>
  <si>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</si>
  <si>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</si>
  <si>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</si>
  <si>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</si>
  <si>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</si>
  <si>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</si>
  <si>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</si>
  <si>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</si>
  <si>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</si>
  <si>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</si>
  <si>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</si>
  <si>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</si>
  <si>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</si>
  <si>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</si>
  <si>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</si>
  <si>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</si>
  <si>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</si>
  <si>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</si>
  <si>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</si>
  <si>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</si>
  <si>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</si>
  <si>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</si>
  <si>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</si>
  <si>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</si>
  <si>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</si>
  <si>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</si>
  <si>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</si>
  <si>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</si>
  <si>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</si>
  <si>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</si>
  <si>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</si>
  <si>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</si>
  <si>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</si>
  <si>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</si>
  <si>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</si>
  <si>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</si>
  <si>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</si>
  <si>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</si>
  <si>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</si>
  <si>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</si>
  <si>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</si>
  <si>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</si>
  <si>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</si>
  <si>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</si>
  <si>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</si>
  <si>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</si>
  <si>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</si>
  <si>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</si>
  <si>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</si>
  <si>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</si>
  <si>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</si>
  <si>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</si>
  <si>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</si>
  <si>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</si>
  <si>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</si>
  <si>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</si>
  <si>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</si>
  <si>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</si>
  <si>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</si>
  <si>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</si>
  <si>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</si>
  <si>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</si>
  <si>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</si>
  <si>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</si>
  <si>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</si>
  <si>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</si>
  <si>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</si>
  <si>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</si>
  <si>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</si>
  <si>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</si>
  <si>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</si>
  <si>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</si>
  <si>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</si>
  <si>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</si>
  <si>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</si>
  <si>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</si>
  <si>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</si>
  <si>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</si>
  <si>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</si>
  <si>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</si>
  <si>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</si>
  <si>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</si>
  <si>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</si>
  <si>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</si>
  <si>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</si>
  <si>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</si>
  <si>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</si>
  <si>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</si>
  <si>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</si>
  <si>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</si>
  <si>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</si>
  <si>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</si>
  <si>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</si>
  <si>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</si>
  <si>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</si>
  <si>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</si>
  <si>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</si>
  <si>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</si>
  <si>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</si>
  <si>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</si>
  <si>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</si>
  <si>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</si>
  <si>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</si>
  <si>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</si>
  <si>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</si>
  <si>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</si>
  <si>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</si>
  <si>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</si>
  <si>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</si>
  <si>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</si>
  <si>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</si>
  <si>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</si>
  <si>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</si>
  <si>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</si>
  <si>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</si>
  <si>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</si>
  <si>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</si>
  <si>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</si>
  <si>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</si>
  <si>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</si>
  <si>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</si>
  <si>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</si>
  <si>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</si>
  <si>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</si>
  <si>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</si>
  <si>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</si>
  <si>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</si>
  <si>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</si>
  <si>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</si>
  <si>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</si>
  <si>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</si>
  <si>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</si>
  <si>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</si>
  <si>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</si>
  <si>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</si>
  <si>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</si>
  <si>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</si>
  <si>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</si>
  <si>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</si>
  <si>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</si>
  <si>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</si>
  <si>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</si>
  <si>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</si>
  <si>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</si>
  <si>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</si>
  <si>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</si>
  <si>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</si>
  <si>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</si>
  <si>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</si>
  <si>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</si>
  <si>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</si>
  <si>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</si>
  <si>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</si>
  <si>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</si>
  <si>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</si>
  <si>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</si>
  <si>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</si>
  <si>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</si>
  <si>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</si>
  <si>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</si>
  <si>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</si>
  <si>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</si>
  <si>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</si>
  <si>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</si>
  <si>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</si>
  <si>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</si>
  <si>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</si>
  <si>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</si>
  <si>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</si>
  <si>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</si>
  <si>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</si>
  <si>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</si>
  <si>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</si>
  <si>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</si>
  <si>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</si>
  <si>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</si>
  <si>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</si>
  <si>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</si>
  <si>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</si>
  <si>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</si>
  <si>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</si>
  <si>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</si>
  <si>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</si>
  <si>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</si>
  <si>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</si>
  <si>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</si>
  <si>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</si>
  <si>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</si>
  <si>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</si>
  <si>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</si>
  <si>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</si>
  <si>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</si>
  <si>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</si>
  <si>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</si>
  <si>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</si>
  <si>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</si>
  <si>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</si>
  <si>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</si>
  <si>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</si>
  <si>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</si>
  <si>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</si>
  <si>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</si>
  <si>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</si>
  <si>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</si>
  <si>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</si>
  <si>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</si>
  <si>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</si>
  <si>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</si>
  <si>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</si>
  <si>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</si>
  <si>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</si>
  <si>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</si>
  <si>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</si>
  <si>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</si>
  <si>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</si>
  <si>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</si>
  <si>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</si>
  <si>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</si>
  <si>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</si>
  <si>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</si>
  <si>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</si>
  <si>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</si>
  <si>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</si>
  <si>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</si>
  <si>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</si>
  <si>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</si>
  <si>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</si>
  <si>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</si>
  <si>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</si>
  <si>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</si>
  <si>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</si>
  <si>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</si>
  <si>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</si>
  <si>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</si>
  <si>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</si>
  <si>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</si>
  <si>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</si>
  <si>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</si>
  <si>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</si>
  <si>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</si>
  <si>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</si>
  <si>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</si>
  <si>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</si>
  <si>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</si>
  <si>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</si>
  <si>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</si>
  <si>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</si>
  <si>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</si>
  <si>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</si>
  <si>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</si>
  <si>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</si>
  <si>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</si>
  <si>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</si>
  <si>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</si>
  <si>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</si>
  <si>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</si>
  <si>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</si>
  <si>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</si>
  <si>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</si>
  <si>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</si>
  <si>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</si>
  <si>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</si>
  <si>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</si>
  <si>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</si>
  <si>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</si>
  <si>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</si>
  <si>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</si>
  <si>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</si>
  <si>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</si>
  <si>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</si>
  <si>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</si>
  <si>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</si>
  <si>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</si>
  <si>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</si>
  <si>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</si>
  <si>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</si>
  <si>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</si>
  <si>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</si>
  <si>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</si>
  <si>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</si>
  <si>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</si>
  <si>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</si>
  <si>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</si>
  <si>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</si>
  <si>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</si>
  <si>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</si>
  <si>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</si>
  <si>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</si>
  <si>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</si>
  <si>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</si>
  <si>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</si>
  <si>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</si>
  <si>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</si>
  <si>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</si>
  <si>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</si>
  <si>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</si>
  <si>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</si>
  <si>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</si>
  <si>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</si>
  <si>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</si>
  <si>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</si>
  <si>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</si>
  <si>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</si>
  <si>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</si>
  <si>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</si>
  <si>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</si>
  <si>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</si>
  <si>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</si>
  <si>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</si>
  <si>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</si>
  <si>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</si>
  <si>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</si>
  <si>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</si>
  <si>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</si>
  <si>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</si>
  <si>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</si>
  <si>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</si>
  <si>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</si>
  <si>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</si>
  <si>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</si>
  <si>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</si>
  <si>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</si>
  <si>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</si>
  <si>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</si>
  <si>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</si>
  <si>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</si>
  <si>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</si>
  <si>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</si>
  <si>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</si>
  <si>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</si>
  <si>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</si>
  <si>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</si>
  <si>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</si>
  <si>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</si>
  <si>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</si>
  <si>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</si>
  <si>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</si>
  <si>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</si>
  <si>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</si>
  <si>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</si>
  <si>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</si>
  <si>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</si>
  <si>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</si>
  <si>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</si>
  <si>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</si>
  <si>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</si>
  <si>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</si>
  <si>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</si>
  <si>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</si>
  <si>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</si>
  <si>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</si>
  <si>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</si>
  <si>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</si>
  <si>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</si>
  <si>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</si>
  <si>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</si>
  <si>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</si>
  <si>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</si>
  <si>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</si>
  <si>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</si>
  <si>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</si>
  <si>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</si>
  <si>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</si>
  <si>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</si>
  <si>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</si>
  <si>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</si>
  <si>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</si>
  <si>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</si>
  <si>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</si>
  <si>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</si>
  <si>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</si>
  <si>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</si>
  <si>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</si>
  <si>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</si>
  <si>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</si>
  <si>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</si>
  <si>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</si>
  <si>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</si>
  <si>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</si>
  <si>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</si>
  <si>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</si>
  <si>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</si>
  <si>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</si>
  <si>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</si>
  <si>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</si>
  <si>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</si>
  <si>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</si>
  <si>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</si>
  <si>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</si>
  <si>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</si>
  <si>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</si>
  <si>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</si>
  <si>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</si>
  <si>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</si>
  <si>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</si>
  <si>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</si>
  <si>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</si>
  <si>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</si>
  <si>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</si>
  <si>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</si>
  <si>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</si>
  <si>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</si>
  <si>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</si>
  <si>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</si>
  <si>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</si>
  <si>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</si>
  <si>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</si>
  <si>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</si>
  <si>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</si>
  <si>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</si>
  <si>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</si>
  <si>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</si>
  <si>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</si>
  <si>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</si>
  <si>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</si>
  <si>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</si>
  <si>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</si>
  <si>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</si>
  <si>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</si>
  <si>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</si>
  <si>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</si>
  <si>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</si>
  <si>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</si>
  <si>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</si>
  <si>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</si>
  <si>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</si>
  <si>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</si>
  <si>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</si>
  <si>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</si>
  <si>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</si>
  <si>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</si>
  <si>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</si>
  <si>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</si>
  <si>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</si>
  <si>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</si>
  <si>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</si>
  <si>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</si>
  <si>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</si>
  <si>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</si>
  <si>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</si>
  <si>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</si>
  <si>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</si>
  <si>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</si>
  <si>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</si>
  <si>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</si>
  <si>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</si>
  <si>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</si>
  <si>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</si>
  <si>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</si>
  <si>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</si>
  <si>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</si>
  <si>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</si>
  <si>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</si>
  <si>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</si>
  <si>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</si>
  <si>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</si>
  <si>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</si>
  <si>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</si>
  <si>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</si>
  <si>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</si>
  <si>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</si>
  <si>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</si>
  <si>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</si>
  <si>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</si>
  <si>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</si>
  <si>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</si>
  <si>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</si>
  <si>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</si>
  <si>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</si>
  <si>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</si>
  <si>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</si>
  <si>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</si>
  <si>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</si>
  <si>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</si>
  <si>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</si>
  <si>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</si>
  <si>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</si>
  <si>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</si>
  <si>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</si>
  <si>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</si>
  <si>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</si>
  <si>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</si>
  <si>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</si>
  <si>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</si>
  <si>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</si>
  <si>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</si>
  <si>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</si>
  <si>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</si>
  <si>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</si>
  <si>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</si>
  <si>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</si>
  <si>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</si>
  <si>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</si>
  <si>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</si>
  <si>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</si>
  <si>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</si>
  <si>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</si>
  <si>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</si>
  <si>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</si>
  <si>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</si>
  <si>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</si>
  <si>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</si>
  <si>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</si>
  <si>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</si>
  <si>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</si>
  <si>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</si>
  <si>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</si>
  <si>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</si>
  <si>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</si>
  <si>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</si>
  <si>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</si>
  <si>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</si>
  <si>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</si>
  <si>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</si>
  <si>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</si>
  <si>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</si>
  <si>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</si>
  <si>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</si>
  <si>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</si>
  <si>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</si>
  <si>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</si>
  <si>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</si>
  <si>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</si>
  <si>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</si>
  <si>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</si>
  <si>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</si>
  <si>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</si>
  <si>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</si>
  <si>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</si>
  <si>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</si>
  <si>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</si>
  <si>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</si>
  <si>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</si>
  <si>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</si>
  <si>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</si>
  <si>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</si>
  <si>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</si>
  <si>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</si>
  <si>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</si>
  <si>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</si>
  <si>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</si>
  <si>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</si>
  <si>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</si>
  <si>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</si>
  <si>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</si>
  <si>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</si>
  <si>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</si>
  <si>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</si>
  <si>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</si>
  <si>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</si>
  <si>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</si>
  <si>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</si>
  <si>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</si>
  <si>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</si>
  <si>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</si>
  <si>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</si>
  <si>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</si>
  <si>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</si>
  <si>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</si>
  <si>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</si>
  <si>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</si>
  <si>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</si>
  <si>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</si>
  <si>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</si>
  <si>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</si>
  <si>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</si>
  <si>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</si>
  <si>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</si>
  <si>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</si>
  <si>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</si>
  <si>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</si>
  <si>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</si>
  <si>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</si>
  <si>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</si>
  <si>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</si>
  <si>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</si>
  <si>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</si>
  <si>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</si>
  <si>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</si>
  <si>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</si>
  <si>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</si>
  <si>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</si>
  <si>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</si>
  <si>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</si>
  <si>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</si>
  <si>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</si>
  <si>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</si>
  <si>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</si>
  <si>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</si>
  <si>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</si>
  <si>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</si>
  <si>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</si>
  <si>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</si>
  <si>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</si>
  <si>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</si>
  <si>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</si>
  <si>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</si>
  <si>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</si>
  <si>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</si>
  <si>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</si>
  <si>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</si>
  <si>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</si>
  <si>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</si>
  <si>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</si>
  <si>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</si>
  <si>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</si>
  <si>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</si>
  <si>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</si>
  <si>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</si>
  <si>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</si>
  <si>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</si>
  <si>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</si>
  <si>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</si>
  <si>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</si>
  <si>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</si>
  <si>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</si>
  <si>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</si>
  <si>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</si>
  <si>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</si>
  <si>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</si>
  <si>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</si>
  <si>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</si>
  <si>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</si>
  <si>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</si>
  <si>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</si>
  <si>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</si>
  <si>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</si>
  <si>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</si>
  <si>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</si>
  <si>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</si>
  <si>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</si>
  <si>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</si>
  <si>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</si>
  <si>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</si>
  <si>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</si>
  <si>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</si>
  <si>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</si>
  <si>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</si>
  <si>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</si>
  <si>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</si>
  <si>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</si>
  <si>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</si>
  <si>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</si>
  <si>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</si>
  <si>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</si>
  <si>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</si>
  <si>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</si>
  <si>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</si>
  <si>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</si>
  <si>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</si>
  <si>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</si>
  <si>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</si>
  <si>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</si>
  <si>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</si>
  <si>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</si>
  <si>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</si>
  <si>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</si>
  <si>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</si>
  <si>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</si>
  <si>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</si>
  <si>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</si>
  <si>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</si>
  <si>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</si>
  <si>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</si>
  <si>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</si>
  <si>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</si>
  <si>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</si>
  <si>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</si>
  <si>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</si>
  <si>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</si>
  <si>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</si>
  <si>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</si>
  <si>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</si>
  <si>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</si>
  <si>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</si>
  <si>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</si>
  <si>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</si>
  <si>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</si>
  <si>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</si>
  <si>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</si>
  <si>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</si>
  <si>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</si>
  <si>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</si>
  <si>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</si>
  <si>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</si>
  <si>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</si>
  <si>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</si>
  <si>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</si>
  <si>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</si>
  <si>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</si>
  <si>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</si>
  <si>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</si>
  <si>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</si>
  <si>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</si>
  <si>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</si>
  <si>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</si>
  <si>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</si>
  <si>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</si>
  <si>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</si>
  <si>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</si>
  <si>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</si>
  <si>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</si>
  <si>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</si>
  <si>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</si>
  <si>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</si>
  <si>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</si>
  <si>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</si>
  <si>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</si>
  <si>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</si>
  <si>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</si>
  <si>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</si>
  <si>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</si>
  <si>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</si>
  <si>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</si>
  <si>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</si>
  <si>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</si>
  <si>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</si>
  <si>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</si>
  <si>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</si>
  <si>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</si>
  <si>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</si>
  <si>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</si>
  <si>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</si>
  <si>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</si>
  <si>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</si>
  <si>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</si>
  <si>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</si>
  <si>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</si>
  <si>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</si>
  <si>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</si>
  <si>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</si>
  <si>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</si>
  <si>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</si>
  <si>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</si>
  <si>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</si>
  <si>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</si>
  <si>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</si>
  <si>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</si>
  <si>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</si>
  <si>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</si>
  <si>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</si>
  <si>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</si>
  <si>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</si>
  <si>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</si>
  <si>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</si>
  <si>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</si>
  <si>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</si>
  <si>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</si>
  <si>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</si>
  <si>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</si>
  <si>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</si>
  <si>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</si>
  <si>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</si>
  <si>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</si>
  <si>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</si>
  <si>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</si>
  <si>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</si>
  <si>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</si>
  <si>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</si>
  <si>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</si>
  <si>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</si>
  <si>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</si>
  <si>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</si>
  <si>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</si>
  <si>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</si>
  <si>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</si>
  <si>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</si>
  <si>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</si>
  <si>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</si>
  <si>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</si>
  <si>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</si>
  <si>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</si>
  <si>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</si>
  <si>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</si>
  <si>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</si>
  <si>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</si>
  <si>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</si>
  <si>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</si>
  <si>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</si>
  <si>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</si>
  <si>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</si>
  <si>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</si>
  <si>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</si>
  <si>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</si>
  <si>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</si>
  <si>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</si>
  <si>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</si>
  <si>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</si>
  <si>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</si>
  <si>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</si>
  <si>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</si>
  <si>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</si>
  <si>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</si>
  <si>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</si>
  <si>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</si>
  <si>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</si>
  <si>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</si>
  <si>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</si>
  <si>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</si>
  <si>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</si>
  <si>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</si>
  <si>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</si>
  <si>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</si>
  <si>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</si>
  <si>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</si>
  <si>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</si>
  <si>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</si>
  <si>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</si>
  <si>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</si>
  <si>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</si>
  <si>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</si>
  <si>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</si>
  <si>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</si>
  <si>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</si>
  <si>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</si>
  <si>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</si>
  <si>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</si>
  <si>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</si>
  <si>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</si>
  <si>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</si>
  <si>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</si>
  <si>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</si>
  <si>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</si>
  <si>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</si>
  <si>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</si>
  <si>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</si>
  <si>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</si>
  <si>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</si>
  <si>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</si>
  <si>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</si>
  <si>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</si>
  <si>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</si>
  <si>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</si>
  <si>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</si>
  <si>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</si>
  <si>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</si>
  <si>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</si>
  <si>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</si>
  <si>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</si>
  <si>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</si>
  <si>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</si>
  <si>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</si>
  <si>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</si>
  <si>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</si>
  <si>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</si>
  <si>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</si>
  <si>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</si>
  <si>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</si>
  <si>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</si>
  <si>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</si>
  <si>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</si>
  <si>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</si>
  <si>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</si>
  <si>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</si>
  <si>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</si>
  <si>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</si>
  <si>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</si>
  <si>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</si>
  <si>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</si>
  <si>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</si>
  <si>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</si>
  <si>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</si>
  <si>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</si>
  <si>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</si>
  <si>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</si>
  <si>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</si>
  <si>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</si>
  <si>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</si>
  <si>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</si>
  <si>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</si>
  <si>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</si>
  <si>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</si>
  <si>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</si>
  <si>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</si>
  <si>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</si>
  <si>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</si>
  <si>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</si>
  <si>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</si>
  <si>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</si>
  <si>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</si>
  <si>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</si>
  <si>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</si>
  <si>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</si>
  <si>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</si>
  <si>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</si>
  <si>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</si>
  <si>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</si>
  <si>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</si>
  <si>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</si>
  <si>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</si>
  <si>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</si>
  <si>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</si>
  <si>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</si>
  <si>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</si>
  <si>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</si>
  <si>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</si>
  <si>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</si>
  <si>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</si>
  <si>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</si>
  <si>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</si>
  <si>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</si>
  <si>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</si>
  <si>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</si>
  <si>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</si>
  <si>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</si>
  <si>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</si>
  <si>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</si>
  <si>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</si>
  <si>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</si>
  <si>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</si>
  <si>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</si>
  <si>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</si>
  <si>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</si>
  <si>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</si>
  <si>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</si>
  <si>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</si>
  <si>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</si>
  <si>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</si>
  <si>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</si>
  <si>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</si>
  <si>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</si>
  <si>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</si>
  <si>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</si>
  <si>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</si>
  <si>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</si>
  <si>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</si>
  <si>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</si>
  <si>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</si>
  <si>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</si>
  <si>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</si>
  <si>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</si>
  <si>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</si>
  <si>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</si>
  <si>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</si>
  <si>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</si>
  <si>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</si>
  <si>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</si>
  <si>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</si>
  <si>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</si>
  <si>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</si>
  <si>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</si>
  <si>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</si>
  <si>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</si>
  <si>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</si>
  <si>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</si>
  <si>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</si>
  <si>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</si>
  <si>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</si>
  <si>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</si>
  <si>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</si>
  <si>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</si>
  <si>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</si>
  <si>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</si>
  <si>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</si>
  <si>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</si>
  <si>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</si>
  <si>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</si>
  <si>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</si>
  <si>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</si>
  <si>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</si>
  <si>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</si>
  <si>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</si>
  <si>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</si>
  <si>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</si>
  <si>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</si>
  <si>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</si>
  <si>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</si>
  <si>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</si>
  <si>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</si>
  <si>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</si>
  <si>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</si>
  <si>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</si>
  <si>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</si>
  <si>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</si>
  <si>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</si>
  <si>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</si>
  <si>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</si>
  <si>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</si>
  <si>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</si>
  <si>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</si>
  <si>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</si>
  <si>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</si>
  <si>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</si>
  <si>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</si>
  <si>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</si>
  <si>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</si>
  <si>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</si>
  <si>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</si>
  <si>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</si>
  <si>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</si>
  <si>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</si>
  <si>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</si>
  <si>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</si>
  <si>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</si>
  <si>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</si>
  <si>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</si>
  <si>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</si>
  <si>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</si>
  <si>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</si>
  <si>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</si>
  <si>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</si>
  <si>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</si>
  <si>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</si>
  <si>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</si>
  <si>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</si>
  <si>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</si>
  <si>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</si>
  <si>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</si>
  <si>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</si>
  <si>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</si>
  <si>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</si>
  <si>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</si>
  <si>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</si>
  <si>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</si>
  <si>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</si>
  <si>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</si>
  <si>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</si>
  <si>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</si>
  <si>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</si>
  <si>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</si>
  <si>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</si>
  <si>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</si>
  <si>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</si>
  <si>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</si>
  <si>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</si>
  <si>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</si>
  <si>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</si>
  <si>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</si>
  <si>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</si>
  <si>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</si>
  <si>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</si>
  <si>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</si>
  <si>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</si>
  <si>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</si>
  <si>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</si>
  <si>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</si>
  <si>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</si>
  <si>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</si>
  <si>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</si>
  <si>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</si>
  <si>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</si>
  <si>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</si>
  <si>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</si>
  <si>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</si>
  <si>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</si>
  <si>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</si>
  <si>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</si>
  <si>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</si>
  <si>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</si>
  <si>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</si>
  <si>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</si>
  <si>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</si>
  <si>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</si>
  <si>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</si>
  <si>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</si>
  <si>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</si>
  <si>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</si>
  <si>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</si>
  <si>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</si>
  <si>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</si>
  <si>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</si>
  <si>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</si>
  <si>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</si>
  <si>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</si>
  <si>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</si>
  <si>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</si>
  <si>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</si>
  <si>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</si>
  <si>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</si>
  <si>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</si>
  <si>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</si>
  <si>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</si>
  <si>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</si>
  <si>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</si>
  <si>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</si>
  <si>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</si>
  <si>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</si>
  <si>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</si>
  <si>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</si>
  <si>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</si>
  <si>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</si>
  <si>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</si>
  <si>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</si>
  <si>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</si>
  <si>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</si>
  <si>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</si>
  <si>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</si>
  <si>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</si>
  <si>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</si>
  <si>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</si>
  <si>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</si>
  <si>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</si>
  <si>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</si>
  <si>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</si>
  <si>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</si>
  <si>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</si>
  <si>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</si>
  <si>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</si>
  <si>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</si>
  <si>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</si>
  <si>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</si>
  <si>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</si>
  <si>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</si>
  <si>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</si>
  <si>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</si>
  <si>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</si>
  <si>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</si>
  <si>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</si>
  <si>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</si>
  <si>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</si>
  <si>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</si>
  <si>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</si>
  <si>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</si>
  <si>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</si>
  <si>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</si>
  <si>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</si>
  <si>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</si>
  <si>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</si>
  <si>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</si>
  <si>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</si>
  <si>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</si>
  <si>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</si>
  <si>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</si>
  <si>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</si>
  <si>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</si>
  <si>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</si>
  <si>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</si>
  <si>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</si>
  <si>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</si>
  <si>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</si>
  <si>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</si>
  <si>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</si>
  <si>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</si>
  <si>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</si>
  <si>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</si>
  <si>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</si>
  <si>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</si>
  <si>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</si>
  <si>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</si>
  <si>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</si>
  <si>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</si>
  <si>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</si>
  <si>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</si>
  <si>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</si>
  <si>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</si>
  <si>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</si>
  <si>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</si>
  <si>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</si>
  <si>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</si>
  <si>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</si>
  <si>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</si>
  <si>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</si>
  <si>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</si>
  <si>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</si>
  <si>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</si>
  <si>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</si>
  <si>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</si>
  <si>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</si>
  <si>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</si>
  <si>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</si>
  <si>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</si>
  <si>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</si>
  <si>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</si>
  <si>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</si>
  <si>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</si>
  <si>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</si>
  <si>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</si>
  <si>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</si>
  <si>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</si>
  <si>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</si>
  <si>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</si>
  <si>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</si>
  <si>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</si>
  <si>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</si>
  <si>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</si>
  <si>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</si>
  <si>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</si>
  <si>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</si>
  <si>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</si>
  <si>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</si>
  <si>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</si>
  <si>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</si>
  <si>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</si>
  <si>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</si>
  <si>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</si>
  <si>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</si>
  <si>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</si>
  <si>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</si>
  <si>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</si>
  <si>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</si>
  <si>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</si>
  <si>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</si>
  <si>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</si>
  <si>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</si>
  <si>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</si>
  <si>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</si>
  <si>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</si>
  <si>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</si>
  <si>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</si>
  <si>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</si>
  <si>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</si>
  <si>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</si>
  <si>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</si>
  <si>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</si>
  <si>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</si>
  <si>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</si>
  <si>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</si>
  <si>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</si>
  <si>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</si>
  <si>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</si>
  <si>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</si>
  <si>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</si>
  <si>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</si>
  <si>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</si>
  <si>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</si>
  <si>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</si>
  <si>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</si>
  <si>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</si>
  <si>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</si>
  <si>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</si>
  <si>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</si>
  <si>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</si>
  <si>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</si>
  <si>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</si>
  <si>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</si>
  <si>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</si>
  <si>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</si>
  <si>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</si>
  <si>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</si>
  <si>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</si>
  <si>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</si>
  <si>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</si>
  <si>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</si>
  <si>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</si>
  <si>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</si>
  <si>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</si>
  <si>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</si>
  <si>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</si>
  <si>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</si>
  <si>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</si>
  <si>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</si>
  <si>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</si>
  <si>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</si>
  <si>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</si>
  <si>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</si>
  <si>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</si>
  <si>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</si>
  <si>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</si>
  <si>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</si>
  <si>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</si>
  <si>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</si>
  <si>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</si>
  <si>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</si>
  <si>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</si>
  <si>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</si>
  <si>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</si>
  <si>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</si>
  <si>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</si>
  <si>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</si>
  <si>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</si>
  <si>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</si>
  <si>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</si>
  <si>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</si>
  <si>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</si>
  <si>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</si>
  <si>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</si>
  <si>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</si>
  <si>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</si>
  <si>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</si>
  <si>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</si>
  <si>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</si>
  <si>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</si>
  <si>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</si>
  <si>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</si>
  <si>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</si>
  <si>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</si>
  <si>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</si>
  <si>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</si>
  <si>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</si>
  <si>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</si>
  <si>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</si>
  <si>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</si>
  <si>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</si>
  <si>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</si>
  <si>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</si>
  <si>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</si>
  <si>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</si>
  <si>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</si>
  <si>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</si>
  <si>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</si>
  <si>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</si>
  <si>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</si>
  <si>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</si>
  <si>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</si>
  <si>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</si>
  <si>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</si>
  <si>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</si>
  <si>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</si>
  <si>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</si>
  <si>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</si>
  <si>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</si>
  <si>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</si>
  <si>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</si>
  <si>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</si>
  <si>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</si>
  <si>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</si>
  <si>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</si>
  <si>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</si>
  <si>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</si>
  <si>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</si>
  <si>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</si>
  <si>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</si>
  <si>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</si>
  <si>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</si>
  <si>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</si>
  <si>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</si>
  <si>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</si>
  <si>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</si>
  <si>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</si>
  <si>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</si>
  <si>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</si>
  <si>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</si>
  <si>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</si>
  <si>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</si>
  <si>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</si>
  <si>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</si>
  <si>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</si>
  <si>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</si>
  <si>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</si>
  <si>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</si>
  <si>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</si>
  <si>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</si>
  <si>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</si>
  <si>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</si>
  <si>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</si>
  <si>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</si>
  <si>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</si>
  <si>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</si>
  <si>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</si>
  <si>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</si>
  <si>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</si>
  <si>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</si>
  <si>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</si>
  <si>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</si>
  <si>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</si>
  <si>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</si>
  <si>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</si>
  <si>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</si>
  <si>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</si>
  <si>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</si>
  <si>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</si>
  <si>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</si>
  <si>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</si>
  <si>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</si>
  <si>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</si>
  <si>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</si>
  <si>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</si>
  <si>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</si>
  <si>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</si>
  <si>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</si>
  <si>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</si>
  <si>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</si>
  <si>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</si>
  <si>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</si>
  <si>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</si>
  <si>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</si>
  <si>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</si>
  <si>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</si>
  <si>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</si>
  <si>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</si>
  <si>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</si>
  <si>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</si>
  <si>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</si>
  <si>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</si>
  <si>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</si>
  <si>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</si>
  <si>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</si>
  <si>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</si>
  <si>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</si>
  <si>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</si>
  <si>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</si>
  <si>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</si>
  <si>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</si>
  <si>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</si>
  <si>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</si>
  <si>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</si>
  <si>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</si>
  <si>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</si>
  <si>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</si>
  <si>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</si>
  <si>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</si>
  <si>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</si>
  <si>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</si>
  <si>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</si>
  <si>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</si>
  <si>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</si>
  <si>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</si>
  <si>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</si>
  <si>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</si>
  <si>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</si>
  <si>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</si>
  <si>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</si>
  <si>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</si>
  <si>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</si>
  <si>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</si>
  <si>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</si>
  <si>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</si>
  <si>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</si>
  <si>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</si>
  <si>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</si>
  <si>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</si>
  <si>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</si>
  <si>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</si>
  <si>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</si>
  <si>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</si>
  <si>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</si>
  <si>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</si>
  <si>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</si>
  <si>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</si>
  <si>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</si>
  <si>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</si>
  <si>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</si>
  <si>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</si>
  <si>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</si>
  <si>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</si>
  <si>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</si>
  <si>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</si>
  <si>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</si>
  <si>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</si>
  <si>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</si>
  <si>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</si>
  <si>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</si>
  <si>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</si>
  <si>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</si>
  <si>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</si>
  <si>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</si>
  <si>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</si>
  <si>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</si>
  <si>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</si>
  <si>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</si>
  <si>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</si>
  <si>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</si>
  <si>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</si>
  <si>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</si>
  <si>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</si>
  <si>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</si>
  <si>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</si>
  <si>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</si>
  <si>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</si>
  <si>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</si>
  <si>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</si>
  <si>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</si>
  <si>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</si>
  <si>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</si>
  <si>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</si>
  <si>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</si>
  <si>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</si>
  <si>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</si>
  <si>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</si>
  <si>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</si>
  <si>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</si>
  <si>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</si>
  <si>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</si>
  <si>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</si>
  <si>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</si>
  <si>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</si>
  <si>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</si>
  <si>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</si>
  <si>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</si>
  <si>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</si>
  <si>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</si>
  <si>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</si>
  <si>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</si>
  <si>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</si>
  <si>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</si>
  <si>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</si>
  <si>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</si>
  <si>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</si>
  <si>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</si>
  <si>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</si>
  <si>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</si>
  <si>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</si>
  <si>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</si>
  <si>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</si>
  <si>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</si>
  <si>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</si>
  <si>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</si>
  <si>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</si>
  <si>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</si>
  <si>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</si>
  <si>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</si>
  <si>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</si>
  <si>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</si>
  <si>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</si>
  <si>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</si>
  <si>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</si>
  <si>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</si>
  <si>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</si>
  <si>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</si>
  <si>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</si>
  <si>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</si>
  <si>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</si>
  <si>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</si>
  <si>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</si>
  <si>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</si>
  <si>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</si>
  <si>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</si>
  <si>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</si>
  <si>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</si>
  <si>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</si>
  <si>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</si>
  <si>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</si>
  <si>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</si>
  <si>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</si>
  <si>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</si>
  <si>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</si>
  <si>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</si>
  <si>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</si>
  <si>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</si>
  <si>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</si>
  <si>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</si>
  <si>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</si>
  <si>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</si>
  <si>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</si>
  <si>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</si>
  <si>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</si>
  <si>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</si>
  <si>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</si>
  <si>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</si>
  <si>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</si>
  <si>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</si>
  <si>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</si>
  <si>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</si>
  <si>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</si>
  <si>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</si>
  <si>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</si>
  <si>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</si>
  <si>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</si>
  <si>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</si>
  <si>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</si>
  <si>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</si>
  <si>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</si>
  <si>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</si>
  <si>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</si>
  <si>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</si>
  <si>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</si>
  <si>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</si>
  <si>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</si>
  <si>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</si>
  <si>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</si>
  <si>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</si>
  <si>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</si>
  <si>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</si>
  <si>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</si>
  <si>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</si>
  <si>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</si>
  <si>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</si>
  <si>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</si>
  <si>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</si>
  <si>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</si>
  <si>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</si>
  <si>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</si>
  <si>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</si>
  <si>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</si>
  <si>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</si>
  <si>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</si>
  <si>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</si>
  <si>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</si>
  <si>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</si>
  <si>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</si>
  <si>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</si>
  <si>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</si>
  <si>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</si>
  <si>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</si>
  <si>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</si>
  <si>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</si>
  <si>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</si>
  <si>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</si>
  <si>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</si>
  <si>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</si>
  <si>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</si>
  <si>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</si>
  <si>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</si>
  <si>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</si>
  <si>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</si>
  <si>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</si>
  <si>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</si>
  <si>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</si>
  <si>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</si>
  <si>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</si>
  <si>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</si>
  <si>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</si>
  <si>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</si>
  <si>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</si>
  <si>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</si>
  <si>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</si>
  <si>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</si>
  <si>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</si>
  <si>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</si>
  <si>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</si>
  <si>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</si>
  <si>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</si>
  <si>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</si>
  <si>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</si>
  <si>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</si>
  <si>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</si>
  <si>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</si>
  <si>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</si>
  <si>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</si>
  <si>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</si>
  <si>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</si>
  <si>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</si>
  <si>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</si>
  <si>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</si>
  <si>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</si>
  <si>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</si>
  <si>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</si>
  <si>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</si>
  <si>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</si>
  <si>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</si>
  <si>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</si>
  <si>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</si>
  <si>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</si>
  <si>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</si>
  <si>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</si>
  <si>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</si>
  <si>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</si>
  <si>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</si>
  <si>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</si>
  <si>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</si>
  <si>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</si>
  <si>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</si>
  <si>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</si>
  <si>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</si>
  <si>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</si>
  <si>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</si>
  <si>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</si>
  <si>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</si>
  <si>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</si>
  <si>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</si>
  <si>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</si>
  <si>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</si>
  <si>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</si>
  <si>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</si>
  <si>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</si>
  <si>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</si>
  <si>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</si>
  <si>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</si>
  <si>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</si>
  <si>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</si>
  <si>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</si>
  <si>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</si>
  <si>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</si>
  <si>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</si>
  <si>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</si>
  <si>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</si>
  <si>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</si>
  <si>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</si>
  <si>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</si>
  <si>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</si>
  <si>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</si>
  <si>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</si>
  <si>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</si>
  <si>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</si>
  <si>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</si>
  <si>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</si>
  <si>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</si>
  <si>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</si>
  <si>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</si>
  <si>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</si>
  <si>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</si>
  <si>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</si>
  <si>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</si>
  <si>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</si>
  <si>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</si>
  <si>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</si>
  <si>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</si>
  <si>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</si>
  <si>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</si>
  <si>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</si>
  <si>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</si>
  <si>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</si>
  <si>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</si>
  <si>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</si>
  <si>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</si>
  <si>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</si>
  <si>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</si>
  <si>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</si>
  <si>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</si>
  <si>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</si>
  <si>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</si>
  <si>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</si>
  <si>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</si>
  <si>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</si>
  <si>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</si>
  <si>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</si>
  <si>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</si>
  <si>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</si>
  <si>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</si>
  <si>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</si>
  <si>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</si>
  <si>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</si>
  <si>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</si>
  <si>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</si>
  <si>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</si>
  <si>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</si>
  <si>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</si>
  <si>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</si>
  <si>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</si>
  <si>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</si>
  <si>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</si>
  <si>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</si>
  <si>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</si>
  <si>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</si>
  <si>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</si>
  <si>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</si>
  <si>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</si>
  <si>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</si>
  <si>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</si>
  <si>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</si>
  <si>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</si>
  <si>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</si>
  <si>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</si>
  <si>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</si>
  <si>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</si>
  <si>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</si>
  <si>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</si>
  <si>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</si>
  <si>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</si>
  <si>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</si>
  <si>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</si>
  <si>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</si>
  <si>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</si>
  <si>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</si>
  <si>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</si>
  <si>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</si>
  <si>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</si>
  <si>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</si>
  <si>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</si>
  <si>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</si>
  <si>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</si>
  <si>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</si>
  <si>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</si>
  <si>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</si>
  <si>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</si>
  <si>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</si>
  <si>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</si>
  <si>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</si>
  <si>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</si>
  <si>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</si>
  <si>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</si>
  <si>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</si>
  <si>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</si>
  <si>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</si>
  <si>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</si>
  <si>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</si>
  <si>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</si>
  <si>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</si>
  <si>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</si>
  <si>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</si>
  <si>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</si>
  <si>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</si>
  <si>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</si>
  <si>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</si>
  <si>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</si>
  <si>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</si>
  <si>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</si>
  <si>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</si>
  <si>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</si>
  <si>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</si>
  <si>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</si>
  <si>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</si>
  <si>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</si>
  <si>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</si>
  <si>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</si>
  <si>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</si>
  <si>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</si>
  <si>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</si>
  <si>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</si>
  <si>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</si>
  <si>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</si>
  <si>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</si>
  <si>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</si>
  <si>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</si>
  <si>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</si>
  <si>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</si>
  <si>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</si>
  <si>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</si>
  <si>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</si>
  <si>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</si>
  <si>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</si>
  <si>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</si>
  <si>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</si>
  <si>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</si>
  <si>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</si>
  <si>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</si>
  <si>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</si>
  <si>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</si>
  <si>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</si>
  <si>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</si>
  <si>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</si>
  <si>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</si>
  <si>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</si>
  <si>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</si>
  <si>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</si>
  <si>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</si>
  <si>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</si>
  <si>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</si>
  <si>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</si>
  <si>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</si>
  <si>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</si>
  <si>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</si>
  <si>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</si>
  <si>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</si>
  <si>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</si>
  <si>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</si>
  <si>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</si>
  <si>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</si>
  <si>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</si>
  <si>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</si>
  <si>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</si>
  <si>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</si>
  <si>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</si>
  <si>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</si>
  <si>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</si>
  <si>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</si>
  <si>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</si>
  <si>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</si>
  <si>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</si>
  <si>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</si>
  <si>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</si>
  <si>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</si>
  <si>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</si>
  <si>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</si>
  <si>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</si>
  <si>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</si>
  <si>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</si>
  <si>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</si>
  <si>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</si>
  <si>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</si>
  <si>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</si>
  <si>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</si>
  <si>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</si>
  <si>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</si>
  <si>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</si>
  <si>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</si>
  <si>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</si>
  <si>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</si>
  <si>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</si>
  <si>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</si>
  <si>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</si>
  <si>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</si>
  <si>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</si>
  <si>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</si>
  <si>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</si>
  <si>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</si>
  <si>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</si>
  <si>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</si>
  <si>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</si>
  <si>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</si>
  <si>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</si>
  <si>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</si>
  <si>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</si>
  <si>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</si>
  <si>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</si>
  <si>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</si>
  <si>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</si>
  <si>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</si>
  <si>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</si>
  <si>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</si>
  <si>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</si>
  <si>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</si>
  <si>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</si>
  <si>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</si>
  <si>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</si>
  <si>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</si>
  <si>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</si>
  <si>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</si>
  <si>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</si>
  <si>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</si>
  <si>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</si>
  <si>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</si>
  <si>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</si>
  <si>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</si>
  <si>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</si>
  <si>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</si>
  <si>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</si>
  <si>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</si>
  <si>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</si>
  <si>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</si>
  <si>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</si>
  <si>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</si>
  <si>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</si>
  <si>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</si>
  <si>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</si>
  <si>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</si>
  <si>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</si>
  <si>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</si>
  <si>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</si>
  <si>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</si>
  <si>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</si>
  <si>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</si>
  <si>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</si>
  <si>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</si>
  <si>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</si>
  <si>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</si>
  <si>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</si>
  <si>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</si>
  <si>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</si>
  <si>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</si>
  <si>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</si>
  <si>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</si>
  <si>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</si>
  <si>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</si>
  <si>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</si>
  <si>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</si>
  <si>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</si>
  <si>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</si>
  <si>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</si>
  <si>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</si>
  <si>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</si>
  <si>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</si>
  <si>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</si>
  <si>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</si>
  <si>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</si>
  <si>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</si>
  <si>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</si>
  <si>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</si>
  <si>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</si>
  <si>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</si>
  <si>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</si>
  <si>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</si>
  <si>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</si>
  <si>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</si>
  <si>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</si>
  <si>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</si>
  <si>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</si>
  <si>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</si>
  <si>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</si>
  <si>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</si>
  <si>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</si>
  <si>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</si>
  <si>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</si>
  <si>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</si>
  <si>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</si>
  <si>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</si>
  <si>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</si>
  <si>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</si>
  <si>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</si>
  <si>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</si>
  <si>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</si>
  <si>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</si>
  <si>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</si>
  <si>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</si>
  <si>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</si>
  <si>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</si>
  <si>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</si>
  <si>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</si>
  <si>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</si>
  <si>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</si>
  <si>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</si>
  <si>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</si>
  <si>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</si>
  <si>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</si>
  <si>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</si>
  <si>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</si>
  <si>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</si>
  <si>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</si>
  <si>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</si>
  <si>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</si>
  <si>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</si>
  <si>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</si>
  <si>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</si>
  <si>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</si>
  <si>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</si>
  <si>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</si>
  <si>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</si>
  <si>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</si>
  <si>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</si>
  <si>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</si>
  <si>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</si>
  <si>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</si>
  <si>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</si>
  <si>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</si>
  <si>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</si>
  <si>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</si>
  <si>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</si>
  <si>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</si>
  <si>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</si>
  <si>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</si>
  <si>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</si>
  <si>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</si>
  <si>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</si>
  <si>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</si>
  <si>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</si>
  <si>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</si>
  <si>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</si>
  <si>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</si>
  <si>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</si>
  <si>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</si>
  <si>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</si>
  <si>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</si>
  <si>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</si>
  <si>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</si>
  <si>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</si>
  <si>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</si>
  <si>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</si>
  <si>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</si>
  <si>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</si>
  <si>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</si>
  <si>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</si>
  <si>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</si>
  <si>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</si>
  <si>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</si>
  <si>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</si>
  <si>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</si>
  <si>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</si>
  <si>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</si>
  <si>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</si>
  <si>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</si>
  <si>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</si>
  <si>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</si>
  <si>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</si>
  <si>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</si>
  <si>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</si>
  <si>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</si>
  <si>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</si>
  <si>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</si>
  <si>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</si>
  <si>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</si>
  <si>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</si>
  <si>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</si>
  <si>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</si>
  <si>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</si>
  <si>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</si>
  <si>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</si>
  <si>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</si>
  <si>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</si>
  <si>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</si>
  <si>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</si>
  <si>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</si>
  <si>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</si>
  <si>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</si>
  <si>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</si>
  <si>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</si>
  <si>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</si>
  <si>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</si>
  <si>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</si>
  <si>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</si>
  <si>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</si>
  <si>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</si>
  <si>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</si>
  <si>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</si>
  <si>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</si>
  <si>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</si>
  <si>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</si>
  <si>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</si>
  <si>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</si>
  <si>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</si>
  <si>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</si>
  <si>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</si>
  <si>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</si>
  <si>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</si>
  <si>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</si>
  <si>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</si>
  <si>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</si>
  <si>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</si>
  <si>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</si>
  <si>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</si>
  <si>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</si>
  <si>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</si>
  <si>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</si>
  <si>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</si>
  <si>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</si>
  <si>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</si>
  <si>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</si>
  <si>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</si>
  <si>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</si>
  <si>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</si>
  <si>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</si>
  <si>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</si>
  <si>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</si>
  <si>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</si>
  <si>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</si>
  <si>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</si>
  <si>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</si>
  <si>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</si>
  <si>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</si>
  <si>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</si>
  <si>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</si>
  <si>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</si>
  <si>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</si>
  <si>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</si>
  <si>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</si>
  <si>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</si>
  <si>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</si>
  <si>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</si>
  <si>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</si>
  <si>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</si>
  <si>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</si>
  <si>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</si>
  <si>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</si>
  <si>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</si>
  <si>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</si>
  <si>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</si>
  <si>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</si>
  <si>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</si>
  <si>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</si>
  <si>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</si>
  <si>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</si>
  <si>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</si>
  <si>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</si>
  <si>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</si>
  <si>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</si>
  <si>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</si>
  <si>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</si>
  <si>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</si>
  <si>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</si>
  <si>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</si>
  <si>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</si>
  <si>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</si>
  <si>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</si>
  <si>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</si>
  <si>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</si>
  <si>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</si>
  <si>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</si>
  <si>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</si>
  <si>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</si>
  <si>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</si>
  <si>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</si>
  <si>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</si>
  <si>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</si>
  <si>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</si>
  <si>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</si>
  <si>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</si>
  <si>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</si>
  <si>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</si>
  <si>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</si>
  <si>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</si>
  <si>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</si>
  <si>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</si>
  <si>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</si>
  <si>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</si>
  <si>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</si>
  <si>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</si>
  <si>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</si>
  <si>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</si>
  <si>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</si>
  <si>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</si>
  <si>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</si>
  <si>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</si>
  <si>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</si>
  <si>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</si>
  <si>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</si>
  <si>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</si>
  <si>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</si>
  <si>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</si>
  <si>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</si>
  <si>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</si>
  <si>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</si>
  <si>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</si>
  <si>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</si>
  <si>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</si>
  <si>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</si>
  <si>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</si>
  <si>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</si>
  <si>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</si>
  <si>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</si>
  <si>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</si>
  <si>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</si>
  <si>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</si>
  <si>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</si>
  <si>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</si>
  <si>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</si>
  <si>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</si>
  <si>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</si>
  <si>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</si>
  <si>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</si>
  <si>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</si>
  <si>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</si>
  <si>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</si>
  <si>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</si>
  <si>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</si>
  <si>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</si>
  <si>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</si>
  <si>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</si>
  <si>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</si>
  <si>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</si>
  <si>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</si>
  <si>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</si>
  <si>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</si>
  <si>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</si>
  <si>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</si>
  <si>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</si>
  <si>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</si>
  <si>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</si>
  <si>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</si>
  <si>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</si>
  <si>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</si>
  <si>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</si>
  <si>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</si>
  <si>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</si>
  <si>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</si>
  <si>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</si>
  <si>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</si>
  <si>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</si>
  <si>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</si>
  <si>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</si>
  <si>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</si>
  <si>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</si>
  <si>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</si>
  <si>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</si>
  <si>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</si>
  <si>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</si>
  <si>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</si>
  <si>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</si>
  <si>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</si>
  <si>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</si>
  <si>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</si>
  <si>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</si>
  <si>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</si>
  <si>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</si>
  <si>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</si>
  <si>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</si>
  <si>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</si>
  <si>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</si>
  <si>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</si>
  <si>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</si>
  <si>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</si>
  <si>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</si>
  <si>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</si>
  <si>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</si>
  <si>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</si>
  <si>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</si>
  <si>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</si>
  <si>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</si>
  <si>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</si>
  <si>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</si>
  <si>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</si>
  <si>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</si>
  <si>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</si>
  <si>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</si>
  <si>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</si>
  <si>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</si>
  <si>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</si>
  <si>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</si>
  <si>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</si>
  <si>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</si>
  <si>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</si>
  <si>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</si>
  <si>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</si>
  <si>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</si>
  <si>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</si>
  <si>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</si>
  <si>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</si>
  <si>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</si>
  <si>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</si>
  <si>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</si>
  <si>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</si>
  <si>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</si>
  <si>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</si>
  <si>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</si>
  <si>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</si>
  <si>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</si>
  <si>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</si>
  <si>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</si>
  <si>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</si>
  <si>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</si>
  <si>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</si>
  <si>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</si>
  <si>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</si>
  <si>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</si>
  <si>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</si>
  <si>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</si>
  <si>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</si>
  <si>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</si>
  <si>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</si>
  <si>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</si>
  <si>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</si>
  <si>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</si>
  <si>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</si>
  <si>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</si>
  <si>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</si>
  <si>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</si>
  <si>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</si>
  <si>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</si>
  <si>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</si>
  <si>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</si>
  <si>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</si>
  <si>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</si>
  <si>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</si>
  <si>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</si>
  <si>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</si>
  <si>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</si>
  <si>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</si>
  <si>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</si>
  <si>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</si>
  <si>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</si>
  <si>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</si>
  <si>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</si>
  <si>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</si>
  <si>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</si>
  <si>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</si>
  <si>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</si>
  <si>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</si>
  <si>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</si>
  <si>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</si>
  <si>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</si>
  <si>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</si>
  <si>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</si>
  <si>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</si>
  <si>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</si>
  <si>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</si>
  <si>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</si>
  <si>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</si>
  <si>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</si>
  <si>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</si>
  <si>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</si>
  <si>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</si>
  <si>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</si>
  <si>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</si>
  <si>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</si>
  <si>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</si>
  <si>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</si>
  <si>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</si>
  <si>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</si>
  <si>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</si>
  <si>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</si>
  <si>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</si>
  <si>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</si>
  <si>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</si>
  <si>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</si>
  <si>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</si>
  <si>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</si>
  <si>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</si>
  <si>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</si>
  <si>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</si>
  <si>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</si>
  <si>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</si>
  <si>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</si>
  <si>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</si>
  <si>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</si>
  <si>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</si>
  <si>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</si>
  <si>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</si>
  <si>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</si>
  <si>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</si>
  <si>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</si>
  <si>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</si>
  <si>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</si>
  <si>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</si>
  <si>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</si>
  <si>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</si>
  <si>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</si>
  <si>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</si>
  <si>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</si>
  <si>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</si>
  <si>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</si>
  <si>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</si>
  <si>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</si>
  <si>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</si>
  <si>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</si>
  <si>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</si>
  <si>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</si>
  <si>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</si>
  <si>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</si>
  <si>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</si>
  <si>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</si>
  <si>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</si>
  <si>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</si>
  <si>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</si>
  <si>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</si>
  <si>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</si>
  <si>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</si>
  <si>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</si>
  <si>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</si>
  <si>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</si>
  <si>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</si>
  <si>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</si>
  <si>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</si>
  <si>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</si>
  <si>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</si>
  <si>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</si>
  <si>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</si>
  <si>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</si>
  <si>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</si>
  <si>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</si>
  <si>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</si>
  <si>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</si>
  <si>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</si>
  <si>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</si>
  <si>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</si>
  <si>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</si>
  <si>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</si>
  <si>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</si>
  <si>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</si>
  <si>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</si>
  <si>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</si>
  <si>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</si>
  <si>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</si>
  <si>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</si>
  <si>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</si>
  <si>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</si>
  <si>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</si>
  <si>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</si>
  <si>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</si>
  <si>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</si>
  <si>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</si>
  <si>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</si>
  <si>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</si>
  <si>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</si>
  <si>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</si>
  <si>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</si>
  <si>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</si>
  <si>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</si>
  <si>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</si>
  <si>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</si>
  <si>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</si>
  <si>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</si>
  <si>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</si>
  <si>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</si>
  <si>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</si>
  <si>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</si>
  <si>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</si>
  <si>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</si>
  <si>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</si>
  <si>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</si>
  <si>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</si>
  <si>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</si>
  <si>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</si>
  <si>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</si>
  <si>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</si>
  <si>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</si>
  <si>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</si>
  <si>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</si>
  <si>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</si>
  <si>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</si>
  <si>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</si>
  <si>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</si>
  <si>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</si>
  <si>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</si>
  <si>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</si>
  <si>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</si>
  <si>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</si>
  <si>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</si>
  <si>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</si>
  <si>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</si>
  <si>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</si>
  <si>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</si>
  <si>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</si>
  <si>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</si>
  <si>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</si>
  <si>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</si>
  <si>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</si>
  <si>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</si>
  <si>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</si>
  <si>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</si>
  <si>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</si>
  <si>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</si>
  <si>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</si>
  <si>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</si>
  <si>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</si>
  <si>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</si>
  <si>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</si>
  <si>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</si>
  <si>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</si>
  <si>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</si>
  <si>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</si>
  <si>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</si>
  <si>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</si>
  <si>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</si>
  <si>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</si>
  <si>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</si>
  <si>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</si>
  <si>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</si>
  <si>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</si>
  <si>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</si>
  <si>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</si>
  <si>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</si>
  <si>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</si>
  <si>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</si>
  <si>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</si>
  <si>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</si>
  <si>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</si>
  <si>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</si>
  <si>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</si>
  <si>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</si>
  <si>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</si>
  <si>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</si>
  <si>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</si>
  <si>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</si>
  <si>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</si>
  <si>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</si>
  <si>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</si>
  <si>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</si>
  <si>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</si>
  <si>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</si>
  <si>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</si>
  <si>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</si>
  <si>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</si>
  <si>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</si>
  <si>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</si>
  <si>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</si>
  <si>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</si>
  <si>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</si>
  <si>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</si>
  <si>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</si>
  <si>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</si>
  <si>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</si>
  <si>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</si>
  <si>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</si>
  <si>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</si>
  <si>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</si>
  <si>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</si>
  <si>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</si>
  <si>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</si>
  <si>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</si>
  <si>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</si>
  <si>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</si>
  <si>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</si>
  <si>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</si>
  <si>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</si>
  <si>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</si>
  <si>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</si>
  <si>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</si>
  <si>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</si>
  <si>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</si>
  <si>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</si>
  <si>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</si>
  <si>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</si>
  <si>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</si>
  <si>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</si>
  <si>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</si>
  <si>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</si>
  <si>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</si>
  <si>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</si>
  <si>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</si>
  <si>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</si>
  <si>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</si>
  <si>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</si>
  <si>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</si>
  <si>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</si>
  <si>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</si>
  <si>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</si>
  <si>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</si>
  <si>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</si>
  <si>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</si>
  <si>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</si>
  <si>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</si>
  <si>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</si>
  <si>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</si>
  <si>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</si>
  <si>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</si>
  <si>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</si>
  <si>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</si>
  <si>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</si>
  <si>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</si>
  <si>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</si>
  <si>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</si>
  <si>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</si>
  <si>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</si>
  <si>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</si>
  <si>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</si>
  <si>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</si>
  <si>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</si>
  <si>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</si>
  <si>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</si>
  <si>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</si>
  <si>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</si>
  <si>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</si>
  <si>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</si>
  <si>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</si>
  <si>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</si>
  <si>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</si>
  <si>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</si>
  <si>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</si>
  <si>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</si>
  <si>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</si>
  <si>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</si>
  <si>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</si>
  <si>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</si>
  <si>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</si>
  <si>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</si>
  <si>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</si>
  <si>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</si>
  <si>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</si>
  <si>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</si>
  <si>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</si>
  <si>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</si>
  <si>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</si>
  <si>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</si>
  <si>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</si>
  <si>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</si>
  <si>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</si>
  <si>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</si>
  <si>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</si>
  <si>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</si>
  <si>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</si>
  <si>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</si>
  <si>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</si>
  <si>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</si>
  <si>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</si>
  <si>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</si>
  <si>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</si>
  <si>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</si>
  <si>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</si>
  <si>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</si>
  <si>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</si>
  <si>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</si>
  <si>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</si>
  <si>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</si>
  <si>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</si>
  <si>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</si>
  <si>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</si>
  <si>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</si>
  <si>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</si>
  <si>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</si>
  <si>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</si>
  <si>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</si>
  <si>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</si>
  <si>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</si>
  <si>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</si>
  <si>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</si>
  <si>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</si>
  <si>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</si>
  <si>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</si>
  <si>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</si>
  <si>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</si>
  <si>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</si>
  <si>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</si>
  <si>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</si>
  <si>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</si>
  <si>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</si>
  <si>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</si>
  <si>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</si>
  <si>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</si>
  <si>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</si>
  <si>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</si>
  <si>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</si>
  <si>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</si>
  <si>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</si>
  <si>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</si>
  <si>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</si>
  <si>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</si>
  <si>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</si>
  <si>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</si>
  <si>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</si>
  <si>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</si>
  <si>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</si>
  <si>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</si>
  <si>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</si>
  <si>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</si>
  <si>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</si>
  <si>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</si>
  <si>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</si>
  <si>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</si>
  <si>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</si>
  <si>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</si>
  <si>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</si>
  <si>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</si>
  <si>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</si>
  <si>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</si>
  <si>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</si>
  <si>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</si>
  <si>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</si>
  <si>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</si>
  <si>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</si>
  <si>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</si>
  <si>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</si>
  <si>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</si>
  <si>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</si>
  <si>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</si>
  <si>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</si>
  <si>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</si>
  <si>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</si>
  <si>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</si>
  <si>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</si>
  <si>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</si>
  <si>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</si>
  <si>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</si>
  <si>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</si>
  <si>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</si>
  <si>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</si>
  <si>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</si>
  <si>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</si>
  <si>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</si>
  <si>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</si>
  <si>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</si>
  <si>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</si>
  <si>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</si>
  <si>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</si>
  <si>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</si>
  <si>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</si>
  <si>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</si>
  <si>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</si>
  <si>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</si>
  <si>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</si>
  <si>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</si>
  <si>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</si>
  <si>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</si>
  <si>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</si>
  <si>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</si>
  <si>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</si>
  <si>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</si>
  <si>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</si>
  <si>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</si>
  <si>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</si>
  <si>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</si>
  <si>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</si>
  <si>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</si>
  <si>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</si>
  <si>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</si>
  <si>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</si>
  <si>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</si>
  <si>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</si>
  <si>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</si>
  <si>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</si>
  <si>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</si>
  <si>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</si>
  <si>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</si>
  <si>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</si>
  <si>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</si>
  <si>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</si>
  <si>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</si>
  <si>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</si>
  <si>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</si>
  <si>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</si>
  <si>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</si>
  <si>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</si>
  <si>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</si>
  <si>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</si>
  <si>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</si>
  <si>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</si>
  <si>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</si>
  <si>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</si>
  <si>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</si>
  <si>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</si>
  <si>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</si>
  <si>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</si>
  <si>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</si>
  <si>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</si>
  <si>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</si>
  <si>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</si>
  <si>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</si>
  <si>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</si>
  <si>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</si>
  <si>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</si>
  <si>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</si>
  <si>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</si>
  <si>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</si>
  <si>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</si>
  <si>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</si>
  <si>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</si>
  <si>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</si>
  <si>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</si>
  <si>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</si>
  <si>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</si>
  <si>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</si>
  <si>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</si>
  <si>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</si>
  <si>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</si>
  <si>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</si>
  <si>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</si>
  <si>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</si>
  <si>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</si>
  <si>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</si>
  <si>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</si>
  <si>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</si>
  <si>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</si>
  <si>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</si>
  <si>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</si>
  <si>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</si>
  <si>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</si>
  <si>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</si>
  <si>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</si>
  <si>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</si>
  <si>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</si>
  <si>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</si>
  <si>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</si>
  <si>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</si>
  <si>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</si>
  <si>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</si>
  <si>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</si>
  <si>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</si>
  <si>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</si>
  <si>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</si>
  <si>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</si>
  <si>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</si>
  <si>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</si>
  <si>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</si>
  <si>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</si>
  <si>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</si>
  <si>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</si>
  <si>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</si>
  <si>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</si>
  <si>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</si>
  <si>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</si>
  <si>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</si>
  <si>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</si>
  <si>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</si>
  <si>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</si>
  <si>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</si>
  <si>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</si>
  <si>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</si>
  <si>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</si>
  <si>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</si>
  <si>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</si>
  <si>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</si>
  <si>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</si>
  <si>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</si>
  <si>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</si>
  <si>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</si>
  <si>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</si>
  <si>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</si>
  <si>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</si>
  <si>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</si>
  <si>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</si>
  <si>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</si>
  <si>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</si>
  <si>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</si>
  <si>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</si>
  <si>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</si>
  <si>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</si>
  <si>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</si>
  <si>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</si>
  <si>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</si>
  <si>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</si>
  <si>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</si>
  <si>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</si>
  <si>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</si>
  <si>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</si>
  <si>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</si>
  <si>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</si>
  <si>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</si>
  <si>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</si>
  <si>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</si>
  <si>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</si>
  <si>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</si>
  <si>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</si>
  <si>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</si>
  <si>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</si>
  <si>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</si>
  <si>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</si>
  <si>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</si>
  <si>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</si>
  <si>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</si>
  <si>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</si>
  <si>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</si>
  <si>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</si>
  <si>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</si>
  <si>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</si>
  <si>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</si>
  <si>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</si>
  <si>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</si>
  <si>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</si>
  <si>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</si>
  <si>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</si>
  <si>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</si>
  <si>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</si>
  <si>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</si>
  <si>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</si>
  <si>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</si>
  <si>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</si>
  <si>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</si>
  <si>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</si>
  <si>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</si>
  <si>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</si>
  <si>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</si>
  <si>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</si>
  <si>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</si>
  <si>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</si>
  <si>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</si>
  <si>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</si>
  <si>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</si>
  <si>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</si>
  <si>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</si>
  <si>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</si>
  <si>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</si>
  <si>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</si>
  <si>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</si>
  <si>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</si>
  <si>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</si>
  <si>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</si>
  <si>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</si>
  <si>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</si>
  <si>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</si>
  <si>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</si>
  <si>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</si>
  <si>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</si>
  <si>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</si>
  <si>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</si>
  <si>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</si>
  <si>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</si>
  <si>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</si>
  <si>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</si>
  <si>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</si>
  <si>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</si>
  <si>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</si>
  <si>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</si>
  <si>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</si>
  <si>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</si>
  <si>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</si>
  <si>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</si>
  <si>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</si>
  <si>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</si>
  <si>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</si>
  <si>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</si>
  <si>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</si>
  <si>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</si>
  <si>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</si>
  <si>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</si>
  <si>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</si>
  <si>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</si>
  <si>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</si>
  <si>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</si>
  <si>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</si>
  <si>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</si>
  <si>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</si>
  <si>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</si>
  <si>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</si>
  <si>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</si>
  <si>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</si>
  <si>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</si>
  <si>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</si>
  <si>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</si>
  <si>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</si>
  <si>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</si>
  <si>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</si>
  <si>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</si>
  <si>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</si>
  <si>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</si>
  <si>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</si>
  <si>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</si>
  <si>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</si>
  <si>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</si>
  <si>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</si>
  <si>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</si>
  <si>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</si>
  <si>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</si>
  <si>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</si>
  <si>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</si>
  <si>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</si>
  <si>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</si>
  <si>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</si>
  <si>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</si>
  <si>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</si>
  <si>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</si>
  <si>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</si>
  <si>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</si>
  <si>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</si>
  <si>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</si>
  <si>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</si>
  <si>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</si>
  <si>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</si>
  <si>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</si>
  <si>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</si>
  <si>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</si>
  <si>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</si>
  <si>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</si>
  <si>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</si>
  <si>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</si>
  <si>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</si>
  <si>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</si>
  <si>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</si>
  <si>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</si>
  <si>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</si>
  <si>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</si>
  <si>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</si>
  <si>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</si>
  <si>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</si>
  <si>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</si>
  <si>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</si>
  <si>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</si>
  <si>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</si>
  <si>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</si>
  <si>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</si>
  <si>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</si>
  <si>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</si>
  <si>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</si>
  <si>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</si>
  <si>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</si>
  <si>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</si>
  <si>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</si>
  <si>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</si>
  <si>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</si>
  <si>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</si>
  <si>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</si>
  <si>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</si>
  <si>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</si>
  <si>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</si>
  <si>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</si>
  <si>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</si>
  <si>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</si>
  <si>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</si>
  <si>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</si>
  <si>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</si>
  <si>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</si>
  <si>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</si>
  <si>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</si>
  <si>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</si>
  <si>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</si>
  <si>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</si>
  <si>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</si>
  <si>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</si>
  <si>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</si>
  <si>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</si>
  <si>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</si>
  <si>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</si>
  <si>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</si>
  <si>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</si>
  <si>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</si>
  <si>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</si>
  <si>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</si>
  <si>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</si>
  <si>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</si>
  <si>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</si>
  <si>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</si>
  <si>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</si>
  <si>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</si>
  <si>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</si>
  <si>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</si>
  <si>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</si>
  <si>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</si>
  <si>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</si>
  <si>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</si>
  <si>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</si>
  <si>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</si>
  <si>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</si>
  <si>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</si>
  <si>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</si>
  <si>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</si>
  <si>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</si>
  <si>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</si>
  <si>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</si>
  <si>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</si>
  <si>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</si>
  <si>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</si>
  <si>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</si>
  <si>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</si>
  <si>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</si>
  <si>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</si>
  <si>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</si>
  <si>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</si>
  <si>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</si>
  <si>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</si>
  <si>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</si>
  <si>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</si>
  <si>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</si>
  <si>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</si>
  <si>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</si>
  <si>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</si>
  <si>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</si>
  <si>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</si>
  <si>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</si>
  <si>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</si>
  <si>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</si>
  <si>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</si>
  <si>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</si>
  <si>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</si>
  <si>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</si>
  <si>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</si>
  <si>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</si>
  <si>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</si>
  <si>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</si>
  <si>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</si>
  <si>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</si>
  <si>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</si>
  <si>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</si>
  <si>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</si>
  <si>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</si>
  <si>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</si>
  <si>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</si>
  <si>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</si>
  <si>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</si>
  <si>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</si>
  <si>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</si>
  <si>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</si>
  <si>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</si>
  <si>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</si>
  <si>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</si>
  <si>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</si>
  <si>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</si>
  <si>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</si>
  <si>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</si>
  <si>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</si>
  <si>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</si>
  <si>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</si>
  <si>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</si>
  <si>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</si>
  <si>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</si>
  <si>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</si>
  <si>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</si>
  <si>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</si>
  <si>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</si>
  <si>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</si>
  <si>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</si>
  <si>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</si>
  <si>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</si>
  <si>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</si>
  <si>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</si>
  <si>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</si>
  <si>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</si>
  <si>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</si>
  <si>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</si>
  <si>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</si>
  <si>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</si>
  <si>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</si>
  <si>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</si>
  <si>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</si>
  <si>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</si>
  <si>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</si>
  <si>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</si>
  <si>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</si>
  <si>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</si>
  <si>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</si>
  <si>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</si>
  <si>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</si>
  <si>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</si>
  <si>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</si>
  <si>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</si>
  <si>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</si>
  <si>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</si>
  <si>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</si>
  <si>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</si>
  <si>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</si>
  <si>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</si>
  <si>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</si>
  <si>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</si>
  <si>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</si>
  <si>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</si>
  <si>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</si>
  <si>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</si>
  <si>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</si>
  <si>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</si>
  <si>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</si>
  <si>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</si>
  <si>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</si>
  <si>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</si>
  <si>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</si>
  <si>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</si>
  <si>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</si>
  <si>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</si>
  <si>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</si>
  <si>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</si>
  <si>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</si>
  <si>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</si>
  <si>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</si>
  <si>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</si>
  <si>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</si>
  <si>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</si>
  <si>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</si>
  <si>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</si>
  <si>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</si>
  <si>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</si>
  <si>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</si>
  <si>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</si>
  <si>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</si>
  <si>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</si>
  <si>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</si>
  <si>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</si>
  <si>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</si>
  <si>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</si>
  <si>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</si>
  <si>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</si>
  <si>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</si>
  <si>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</si>
  <si>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</si>
  <si>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</si>
  <si>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</si>
  <si>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</si>
  <si>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</si>
  <si>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</si>
  <si>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</si>
  <si>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</si>
  <si>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</si>
  <si>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</si>
  <si>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</si>
  <si>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</si>
  <si>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</si>
  <si>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</si>
  <si>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</si>
  <si>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</si>
  <si>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</si>
  <si>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</si>
  <si>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</si>
  <si>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</si>
  <si>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</si>
  <si>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</si>
  <si>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</si>
  <si>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</si>
  <si>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</si>
  <si>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</si>
  <si>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</si>
  <si>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</si>
  <si>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</si>
  <si>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</si>
  <si>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</si>
  <si>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</si>
  <si>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</si>
  <si>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</si>
  <si>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</si>
  <si>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</si>
  <si>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</si>
  <si>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</si>
  <si>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</si>
  <si>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</si>
  <si>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</si>
  <si>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</si>
  <si>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</si>
  <si>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</si>
  <si>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</si>
  <si>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</si>
  <si>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</si>
  <si>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</si>
  <si>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</si>
  <si>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</si>
  <si>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</si>
  <si>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</si>
  <si>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</si>
  <si>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</si>
  <si>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</si>
  <si>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</si>
  <si>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</si>
  <si>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</si>
  <si>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</si>
  <si>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</si>
  <si>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</si>
  <si>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</si>
  <si>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</si>
  <si>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</si>
  <si>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</si>
  <si>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</si>
  <si>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</si>
  <si>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</si>
  <si>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</si>
  <si>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</si>
  <si>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</si>
  <si>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</si>
  <si>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</si>
  <si>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</si>
  <si>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</si>
  <si>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</si>
  <si>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</si>
  <si>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</si>
  <si>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</si>
  <si>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</si>
  <si>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</si>
  <si>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</si>
  <si>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</si>
  <si>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</si>
  <si>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</si>
  <si>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</si>
  <si>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</si>
  <si>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</si>
  <si>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</si>
  <si>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</si>
  <si>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</si>
  <si>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</si>
  <si>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</si>
  <si>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</si>
  <si>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</si>
  <si>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</si>
  <si>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</si>
  <si>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</si>
  <si>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</si>
  <si>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</si>
  <si>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</si>
  <si>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</si>
  <si>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</si>
  <si>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</si>
  <si>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</si>
  <si>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</si>
  <si>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</si>
  <si>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</si>
  <si>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</si>
  <si>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</si>
  <si>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</si>
  <si>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</si>
  <si>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</si>
  <si>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</si>
  <si>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</si>
  <si>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</si>
  <si>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</si>
  <si>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</si>
  <si>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</si>
  <si>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</si>
  <si>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</si>
  <si>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</si>
  <si>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</si>
  <si>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</si>
  <si>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</si>
  <si>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</si>
  <si>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</si>
  <si>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</si>
  <si>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</si>
  <si>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</si>
  <si>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</si>
  <si>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</si>
  <si>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</si>
  <si>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</si>
  <si>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</si>
  <si>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</si>
  <si>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</si>
  <si>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</si>
  <si>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</si>
  <si>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</si>
  <si>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</si>
  <si>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</si>
  <si>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</si>
  <si>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</si>
  <si>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</si>
  <si>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</si>
  <si>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</si>
  <si>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</si>
  <si>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</si>
  <si>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</si>
  <si>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</si>
  <si>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</si>
  <si>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</si>
  <si>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</si>
  <si>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</si>
  <si>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</si>
  <si>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</si>
  <si>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</si>
  <si>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</si>
  <si>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</si>
  <si>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</si>
  <si>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</si>
  <si>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</si>
  <si>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</si>
  <si>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</si>
  <si>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</si>
  <si>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</si>
  <si>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</si>
  <si>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</si>
  <si>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</si>
  <si>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</si>
  <si>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</si>
  <si>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</si>
  <si>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</si>
  <si>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</si>
  <si>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</si>
  <si>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</si>
  <si>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</si>
  <si>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</si>
  <si>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</si>
  <si>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</si>
  <si>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</si>
  <si>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</si>
  <si>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</si>
  <si>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</si>
  <si>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</si>
  <si>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</si>
  <si>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</si>
  <si>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</si>
  <si>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</si>
  <si>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</si>
  <si>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</si>
  <si>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</si>
  <si>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</si>
  <si>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</si>
  <si>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</si>
  <si>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</si>
  <si>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</si>
  <si>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</si>
  <si>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</si>
  <si>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</si>
  <si>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</si>
  <si>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</si>
  <si>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</si>
  <si>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</si>
  <si>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</si>
  <si>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</si>
  <si>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</si>
  <si>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</si>
  <si>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</si>
  <si>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</si>
  <si>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</si>
  <si>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</si>
  <si>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</si>
  <si>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</si>
  <si>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</si>
  <si>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</si>
  <si>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</si>
  <si>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</si>
  <si>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</si>
  <si>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</si>
  <si>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</si>
  <si>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</si>
  <si>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</si>
  <si>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</si>
  <si>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</si>
  <si>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</si>
  <si>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</si>
  <si>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</si>
  <si>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</si>
  <si>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</si>
  <si>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</si>
  <si>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</si>
  <si>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</si>
  <si>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</si>
  <si>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</si>
  <si>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</si>
  <si>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</si>
  <si>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</si>
  <si>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</si>
  <si>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</si>
  <si>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</si>
  <si>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</si>
  <si>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</si>
  <si>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</si>
  <si>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</si>
  <si>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</si>
  <si>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</si>
  <si>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</si>
  <si>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</si>
  <si>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</si>
  <si>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</si>
  <si>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</si>
  <si>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</si>
  <si>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</si>
  <si>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</si>
  <si>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</si>
  <si>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</si>
  <si>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</si>
  <si>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</si>
  <si>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</si>
  <si>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</si>
  <si>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</si>
  <si>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</si>
  <si>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</si>
  <si>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</si>
  <si>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</si>
  <si>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</si>
  <si>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</si>
  <si>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</si>
  <si>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</si>
  <si>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</si>
  <si>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</si>
  <si>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</si>
  <si>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</si>
  <si>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</si>
  <si>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</si>
  <si>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</si>
  <si>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</si>
  <si>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</si>
  <si>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</si>
  <si>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</si>
  <si>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</si>
  <si>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</si>
  <si>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</si>
  <si>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</si>
  <si>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</si>
  <si>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</si>
  <si>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</si>
  <si>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</si>
  <si>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</si>
  <si>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</si>
  <si>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</si>
  <si>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</si>
  <si>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</si>
  <si>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</si>
  <si>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</si>
  <si>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</si>
  <si>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</si>
  <si>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</si>
  <si>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</si>
  <si>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</si>
  <si>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</si>
  <si>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</si>
  <si>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</si>
  <si>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</si>
  <si>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</si>
  <si>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</si>
  <si>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</si>
  <si>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</si>
  <si>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</si>
  <si>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</si>
  <si>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</si>
  <si>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</si>
  <si>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</si>
  <si>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</si>
  <si>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</si>
  <si>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</si>
  <si>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</si>
  <si>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</si>
  <si>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</si>
  <si>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</si>
  <si>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</si>
  <si>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</si>
  <si>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</si>
  <si>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</si>
  <si>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</si>
  <si>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</si>
  <si>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</si>
  <si>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</si>
  <si>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</si>
  <si>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</si>
  <si>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</si>
  <si>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</si>
  <si>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</si>
  <si>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</si>
  <si>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</si>
  <si>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</si>
  <si>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</si>
  <si>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</si>
  <si>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</si>
  <si>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</si>
  <si>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</si>
  <si>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</si>
  <si>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</si>
  <si>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</si>
  <si>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</si>
  <si>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</si>
  <si>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</si>
  <si>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</si>
  <si>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</si>
  <si>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</si>
  <si>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</si>
  <si>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</si>
  <si>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</si>
  <si>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</si>
  <si>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</si>
  <si>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</si>
  <si>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</si>
  <si>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</si>
  <si>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</si>
  <si>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</si>
  <si>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</si>
  <si>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</si>
  <si>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</si>
  <si>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</si>
  <si>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</si>
  <si>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</si>
  <si>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</si>
  <si>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</si>
  <si>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</si>
  <si>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</si>
  <si>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</si>
  <si>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</si>
  <si>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</si>
  <si>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</si>
  <si>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</si>
  <si>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</si>
  <si>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</si>
  <si>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</si>
  <si>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</si>
  <si>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</si>
  <si>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</si>
  <si>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</si>
  <si>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</si>
  <si>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</si>
  <si>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</si>
  <si>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</si>
  <si>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</si>
  <si>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</si>
  <si>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</si>
  <si>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</si>
  <si>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</si>
  <si>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</si>
  <si>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</si>
  <si>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</si>
  <si>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</si>
  <si>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</si>
  <si>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</si>
  <si>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</si>
  <si>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</si>
  <si>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</si>
  <si>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</si>
  <si>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</si>
  <si>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</si>
  <si>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</si>
  <si>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</si>
  <si>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</si>
  <si>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</si>
  <si>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</si>
  <si>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</si>
  <si>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</si>
  <si>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</si>
  <si>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</si>
  <si>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</si>
  <si>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</si>
  <si>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</si>
  <si>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</si>
  <si>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</si>
  <si>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</si>
  <si>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</si>
  <si>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</si>
  <si>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</si>
  <si>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</si>
  <si>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</si>
  <si>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</si>
  <si>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</si>
  <si>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</si>
  <si>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</si>
  <si>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</si>
  <si>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</si>
  <si>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</si>
  <si>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</si>
  <si>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</si>
  <si>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</si>
  <si>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</si>
  <si>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</si>
  <si>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</si>
  <si>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</si>
  <si>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</si>
  <si>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</si>
  <si>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</si>
  <si>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</si>
  <si>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</si>
  <si>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</si>
  <si>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</si>
  <si>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</si>
  <si>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</si>
  <si>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</si>
  <si>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</si>
  <si>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</si>
  <si>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</si>
  <si>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</si>
  <si>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</si>
  <si>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</si>
  <si>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</si>
  <si>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</si>
  <si>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</si>
  <si>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</si>
  <si>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</si>
  <si>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</si>
  <si>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</si>
  <si>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</si>
  <si>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</si>
  <si>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</si>
  <si>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</si>
  <si>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</si>
  <si>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</si>
  <si>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</si>
  <si>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</si>
  <si>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</si>
  <si>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</si>
  <si>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</si>
  <si>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</si>
  <si>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</si>
  <si>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</si>
  <si>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</si>
  <si>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</si>
  <si>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</si>
  <si>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</si>
  <si>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</si>
  <si>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</si>
  <si>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</si>
  <si>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</si>
  <si>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</si>
  <si>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</si>
  <si>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</si>
  <si>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</si>
  <si>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</si>
  <si>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</si>
  <si>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</si>
  <si>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</si>
  <si>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</si>
  <si>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</si>
  <si>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</si>
  <si>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</si>
  <si>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</si>
  <si>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</si>
  <si>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</si>
  <si>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</si>
  <si>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</si>
  <si>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</si>
  <si>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</si>
  <si>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</si>
  <si>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</si>
  <si>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</si>
  <si>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</si>
  <si>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</si>
  <si>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</si>
  <si>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</si>
  <si>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</si>
  <si>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</si>
  <si>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</si>
  <si>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</si>
  <si>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</si>
  <si>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</si>
  <si>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</si>
  <si>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</si>
  <si>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</si>
  <si>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</si>
  <si>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</si>
  <si>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</si>
  <si>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</si>
  <si>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</si>
  <si>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</si>
  <si>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</si>
  <si>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</si>
  <si>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</si>
  <si>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</si>
  <si>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</si>
  <si>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</si>
  <si>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</si>
  <si>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</si>
  <si>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</si>
  <si>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</si>
  <si>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</si>
  <si>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</si>
  <si>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</si>
  <si>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</si>
  <si>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</si>
  <si>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</si>
  <si>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</si>
  <si>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</si>
  <si>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</si>
  <si>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</si>
  <si>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</si>
  <si>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</si>
  <si>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</si>
  <si>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</si>
  <si>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</si>
  <si>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</si>
  <si>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</si>
  <si>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</si>
  <si>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</si>
  <si>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</si>
  <si>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</si>
  <si>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</si>
  <si>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</si>
  <si>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</si>
  <si>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</si>
  <si>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</si>
  <si>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</si>
  <si>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</si>
  <si>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</si>
  <si>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</si>
  <si>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</si>
  <si>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</si>
  <si>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</si>
  <si>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</si>
  <si>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</si>
  <si>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</si>
  <si>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</si>
  <si>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</si>
  <si>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</si>
  <si>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</si>
  <si>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</si>
  <si>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</si>
  <si>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</si>
  <si>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</si>
  <si>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</si>
  <si>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</si>
  <si>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</si>
  <si>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</si>
  <si>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</si>
  <si>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</si>
  <si>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</si>
  <si>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</si>
  <si>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</si>
  <si>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</si>
  <si>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</si>
  <si>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</si>
  <si>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</si>
  <si>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</si>
  <si>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</si>
  <si>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</si>
  <si>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</si>
  <si>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</si>
  <si>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</si>
  <si>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</si>
  <si>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</si>
  <si>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</si>
  <si>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</si>
  <si>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</si>
  <si>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</si>
  <si>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</si>
  <si>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</si>
  <si>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</si>
  <si>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</si>
  <si>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</si>
  <si>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</si>
  <si>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</si>
  <si>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</si>
  <si>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</si>
  <si>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</si>
  <si>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</si>
  <si>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</si>
  <si>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</si>
  <si>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</si>
  <si>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</si>
  <si>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</si>
  <si>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</si>
  <si>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</si>
  <si>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</si>
  <si>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</si>
  <si>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</si>
  <si>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</si>
  <si>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</si>
  <si>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</si>
  <si>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</si>
  <si>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</si>
  <si>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</si>
  <si>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</si>
  <si>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</si>
  <si>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</si>
  <si>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</si>
  <si>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</si>
  <si>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</si>
  <si>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</si>
  <si>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</si>
  <si>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</si>
  <si>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</si>
  <si>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</si>
  <si>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</si>
  <si>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</si>
  <si>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</si>
  <si>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</si>
  <si>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</si>
  <si>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</si>
  <si>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</si>
  <si>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</si>
  <si>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</si>
  <si>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</si>
  <si>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</si>
  <si>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</si>
  <si>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</si>
  <si>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</si>
  <si>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</si>
  <si>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</si>
  <si>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</si>
  <si>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</si>
  <si>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</si>
  <si>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</si>
  <si>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</si>
  <si>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</si>
  <si>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</si>
  <si>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</si>
  <si>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</si>
  <si>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</si>
  <si>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</si>
  <si>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</si>
  <si>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</si>
  <si>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</si>
  <si>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</si>
  <si>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</si>
  <si>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</si>
  <si>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</si>
  <si>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</si>
  <si>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</si>
  <si>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</si>
  <si>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</si>
  <si>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</si>
  <si>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</si>
  <si>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</si>
  <si>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</si>
  <si>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</si>
  <si>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</si>
  <si>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</si>
  <si>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</si>
  <si>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</si>
  <si>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</si>
  <si>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</si>
  <si>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</si>
  <si>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</si>
  <si>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</si>
  <si>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</si>
  <si>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</si>
  <si>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</si>
  <si>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</si>
  <si>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</si>
  <si>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</si>
  <si>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</si>
  <si>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</si>
  <si>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</si>
  <si>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</si>
  <si>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</si>
  <si>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</si>
  <si>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</si>
  <si>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</si>
  <si>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</si>
  <si>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</si>
  <si>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</si>
  <si>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</si>
  <si>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</si>
  <si>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</si>
  <si>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</si>
  <si>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</si>
  <si>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</si>
  <si>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</si>
  <si>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</si>
  <si>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</si>
  <si>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</si>
  <si>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</si>
  <si>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</si>
  <si>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</si>
  <si>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</si>
  <si>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</si>
  <si>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</si>
  <si>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</si>
  <si>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</si>
  <si>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</si>
  <si>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</si>
  <si>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</si>
  <si>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</si>
  <si>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</si>
  <si>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</si>
  <si>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</si>
  <si>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</si>
  <si>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</si>
  <si>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</si>
  <si>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</si>
  <si>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</si>
  <si>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</si>
  <si>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</si>
  <si>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</si>
  <si>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</si>
  <si>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</si>
  <si>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</si>
  <si>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</si>
  <si>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</si>
  <si>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</si>
  <si>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</si>
  <si>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</si>
  <si>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</si>
  <si>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</si>
  <si>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</si>
  <si>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</si>
  <si>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</si>
  <si>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</si>
  <si>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</si>
  <si>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</si>
  <si>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</si>
  <si>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</si>
  <si>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</si>
  <si>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</si>
  <si>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</si>
  <si>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</si>
  <si>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</si>
  <si>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</si>
  <si>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</si>
  <si>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</si>
  <si>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</si>
  <si>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</si>
  <si>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</si>
  <si>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</si>
  <si>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</si>
  <si>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</si>
  <si>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</si>
  <si>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</si>
  <si>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</si>
  <si>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</si>
  <si>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</si>
  <si>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</si>
  <si>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</si>
  <si>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</si>
  <si>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</si>
  <si>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</si>
  <si>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</si>
  <si>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</si>
  <si>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</si>
  <si>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</si>
  <si>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</si>
  <si>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</si>
  <si>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</si>
  <si>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</si>
  <si>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</si>
  <si>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</si>
  <si>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</si>
  <si>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</si>
  <si>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</si>
  <si>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</si>
  <si>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</si>
  <si>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</si>
  <si>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</si>
  <si>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</si>
  <si>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</si>
  <si>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</si>
  <si>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</si>
  <si>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</si>
  <si>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</si>
  <si>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</si>
  <si>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</si>
  <si>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</si>
  <si>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</si>
  <si>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</si>
  <si>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</si>
  <si>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</si>
  <si>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</si>
  <si>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</si>
  <si>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</si>
  <si>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</si>
  <si>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</si>
  <si>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</si>
  <si>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</si>
  <si>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</si>
  <si>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</si>
  <si>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</si>
  <si>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</si>
  <si>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</si>
  <si>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</si>
  <si>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</si>
  <si>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</si>
  <si>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</si>
  <si>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</si>
  <si>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</si>
  <si>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</si>
  <si>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</si>
  <si>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</si>
  <si>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</si>
  <si>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</si>
  <si>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</si>
  <si>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</si>
  <si>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</si>
  <si>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</si>
  <si>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</si>
  <si>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</si>
  <si>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</si>
  <si>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</si>
  <si>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</si>
  <si>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</si>
  <si>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</si>
  <si>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</si>
  <si>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</si>
  <si>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</si>
  <si>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</si>
  <si>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</si>
  <si>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</si>
  <si>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</si>
  <si>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</si>
  <si>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</si>
  <si>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</si>
  <si>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</si>
  <si>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</si>
  <si>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</si>
  <si>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</si>
  <si>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</si>
  <si>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</si>
  <si>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</si>
  <si>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</si>
  <si>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</si>
  <si>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</si>
  <si>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</si>
  <si>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</si>
  <si>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</si>
  <si>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</si>
  <si>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</si>
  <si>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</si>
  <si>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</si>
  <si>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</si>
  <si>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</si>
  <si>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</si>
  <si>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</si>
  <si>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</si>
  <si>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</si>
  <si>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</si>
  <si>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</si>
  <si>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</si>
  <si>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</si>
  <si>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</si>
  <si>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</si>
  <si>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</si>
  <si>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</si>
  <si>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</si>
  <si>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</si>
  <si>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</si>
  <si>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</si>
  <si>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</si>
  <si>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</si>
  <si>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</si>
  <si>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</si>
  <si>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</si>
  <si>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</si>
  <si>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</si>
  <si>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</si>
  <si>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</si>
  <si>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</si>
  <si>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</si>
  <si>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</si>
  <si>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</si>
  <si>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</si>
  <si>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</si>
  <si>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</si>
  <si>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</si>
  <si>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</si>
  <si>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</si>
  <si>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</si>
  <si>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</si>
  <si>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</si>
  <si>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</si>
  <si>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</si>
  <si>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</si>
  <si>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</si>
  <si>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</si>
  <si>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</si>
  <si>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</si>
  <si>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</si>
  <si>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</si>
  <si>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</si>
  <si>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</si>
  <si>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</si>
  <si>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</si>
  <si>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</si>
  <si>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</si>
  <si>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</si>
  <si>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</si>
  <si>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</si>
  <si>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</si>
  <si>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</si>
  <si>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</si>
  <si>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</si>
  <si>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</si>
  <si>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</si>
  <si>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</si>
  <si>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</si>
  <si>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</si>
  <si>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</si>
  <si>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</si>
  <si>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</si>
  <si>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</si>
  <si>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</si>
  <si>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</si>
  <si>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</si>
  <si>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</si>
  <si>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</si>
  <si>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</si>
  <si>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</si>
  <si>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</si>
  <si>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</si>
  <si>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</si>
  <si>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</si>
  <si>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</si>
  <si>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</si>
  <si>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</si>
  <si>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</si>
  <si>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</si>
  <si>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</si>
  <si>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</si>
  <si>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</si>
  <si>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</si>
  <si>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</si>
  <si>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</si>
  <si>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</si>
  <si>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</si>
  <si>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</si>
  <si>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</si>
  <si>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</si>
  <si>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</si>
  <si>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</si>
  <si>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</si>
  <si>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</si>
  <si>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</si>
  <si>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</si>
  <si>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</si>
  <si>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</si>
  <si>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</si>
  <si>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</si>
  <si>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</si>
  <si>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</si>
  <si>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</si>
  <si>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</si>
  <si>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</si>
  <si>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</si>
  <si>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</si>
  <si>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</si>
  <si>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</si>
  <si>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</si>
  <si>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</si>
  <si>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</si>
  <si>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</si>
  <si>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</si>
  <si>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</si>
  <si>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</si>
  <si>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</si>
  <si>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</si>
  <si>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</si>
  <si>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</si>
  <si>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</si>
  <si>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</si>
  <si>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</si>
  <si>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</si>
  <si>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</si>
  <si>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</si>
  <si>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</si>
  <si>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</si>
  <si>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</si>
  <si>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</si>
  <si>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</si>
  <si>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</si>
  <si>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</si>
  <si>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</si>
  <si>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</si>
  <si>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</si>
  <si>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</si>
  <si>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</si>
  <si>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</si>
  <si>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</si>
  <si>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</si>
  <si>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</si>
  <si>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</si>
  <si>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</si>
  <si>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</si>
  <si>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</si>
  <si>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</si>
  <si>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</si>
  <si>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</si>
  <si>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</si>
  <si>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</si>
  <si>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</si>
  <si>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</si>
  <si>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</si>
  <si>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</si>
  <si>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</si>
  <si>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</si>
  <si>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</si>
  <si>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</si>
  <si>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</si>
  <si>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</si>
  <si>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</si>
  <si>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</si>
  <si>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</si>
  <si>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</si>
  <si>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</si>
  <si>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</si>
  <si>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</si>
  <si>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</si>
  <si>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</si>
  <si>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</si>
  <si>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</si>
  <si>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</si>
  <si>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</si>
  <si>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</si>
  <si>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</si>
  <si>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</si>
  <si>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</si>
  <si>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</si>
  <si>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</si>
  <si>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</si>
  <si>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</si>
  <si>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</si>
  <si>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</si>
  <si>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</si>
  <si>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</si>
  <si>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</si>
  <si>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</si>
  <si>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</si>
  <si>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</si>
  <si>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</si>
  <si>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</si>
  <si>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</si>
  <si>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</si>
  <si>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</si>
  <si>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</si>
  <si>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</si>
  <si>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</si>
  <si>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</si>
  <si>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</si>
  <si>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</si>
  <si>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</si>
  <si>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</si>
  <si>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</si>
  <si>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</si>
  <si>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</si>
  <si>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</si>
  <si>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</si>
  <si>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</si>
  <si>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</si>
  <si>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</si>
  <si>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</si>
  <si>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</si>
  <si>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</si>
  <si>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</si>
  <si>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</si>
  <si>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</si>
  <si>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</si>
  <si>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</si>
  <si>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</si>
  <si>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</si>
  <si>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</si>
  <si>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</si>
  <si>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</si>
  <si>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</si>
  <si>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</si>
  <si>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</si>
  <si>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</si>
  <si>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</si>
  <si>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</si>
  <si>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</si>
  <si>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</si>
  <si>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</si>
  <si>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</si>
  <si>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</si>
  <si>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</si>
  <si>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</si>
  <si>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</si>
  <si>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</si>
  <si>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</si>
  <si>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</si>
  <si>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</si>
  <si>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</si>
  <si>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</si>
  <si>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</si>
  <si>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</si>
  <si>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</si>
  <si>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</si>
  <si>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</si>
  <si>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</si>
  <si>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</si>
  <si>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</si>
  <si>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</si>
  <si>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</si>
  <si>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</si>
  <si>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</si>
  <si>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</si>
  <si>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</si>
  <si>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</si>
  <si>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</si>
  <si>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</si>
  <si>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</si>
  <si>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</si>
  <si>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</si>
  <si>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</si>
  <si>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</si>
  <si>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</si>
  <si>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</si>
  <si>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</si>
  <si>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</si>
  <si>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</si>
  <si>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</si>
  <si>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</si>
  <si>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</si>
  <si>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</si>
  <si>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</si>
  <si>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</si>
  <si>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</si>
  <si>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</si>
  <si>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</si>
  <si>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</si>
  <si>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</si>
  <si>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</si>
  <si>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</si>
  <si>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</si>
  <si>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</si>
  <si>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</si>
  <si>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</si>
  <si>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</si>
  <si>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</si>
  <si>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</si>
  <si>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</si>
  <si>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</si>
  <si>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</si>
  <si>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</si>
  <si>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</si>
  <si>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</si>
  <si>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</si>
  <si>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</si>
  <si>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</si>
  <si>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</si>
  <si>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</si>
  <si>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</si>
  <si>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</si>
  <si>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</si>
  <si>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</si>
  <si>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</si>
  <si>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</si>
  <si>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</si>
  <si>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</si>
  <si>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</si>
  <si>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</si>
  <si>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</si>
  <si>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</si>
  <si>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</si>
  <si>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</si>
  <si>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</si>
  <si>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</si>
  <si>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</si>
  <si>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</si>
  <si>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</si>
  <si>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</si>
  <si>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</si>
  <si>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</si>
  <si>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</si>
  <si>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</si>
  <si>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</si>
  <si>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</si>
  <si>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</si>
  <si>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</si>
  <si>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</si>
  <si>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</si>
  <si>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</si>
  <si>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</si>
  <si>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</si>
  <si>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</si>
  <si>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</si>
  <si>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</si>
  <si>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</si>
  <si>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</si>
  <si>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</si>
  <si>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</si>
  <si>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</si>
  <si>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</si>
  <si>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</si>
  <si>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</si>
  <si>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</si>
  <si>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</si>
  <si>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</si>
  <si>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</si>
  <si>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</si>
  <si>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</si>
  <si>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</si>
  <si>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</si>
  <si>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</si>
  <si>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</si>
  <si>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</si>
  <si>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</si>
  <si>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</si>
  <si>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</si>
  <si>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</si>
  <si>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</si>
  <si>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</si>
  <si>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</si>
  <si>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</si>
  <si>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</si>
  <si>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</si>
  <si>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</si>
  <si>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</si>
  <si>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</si>
  <si>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</si>
  <si>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</si>
  <si>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</si>
  <si>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</si>
  <si>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</si>
  <si>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</si>
  <si>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</si>
  <si>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</si>
  <si>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</si>
  <si>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</si>
  <si>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</si>
  <si>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</si>
  <si>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</si>
  <si>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</si>
  <si>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</si>
  <si>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</si>
  <si>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</si>
  <si>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</si>
  <si>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</si>
  <si>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</si>
  <si>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</si>
  <si>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</si>
  <si>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</si>
  <si>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</si>
  <si>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</si>
  <si>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</si>
  <si>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</si>
  <si>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</si>
  <si>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</si>
  <si>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</si>
  <si>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</si>
  <si>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</si>
  <si>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</si>
  <si>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</si>
  <si>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</si>
  <si>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</si>
  <si>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</si>
  <si>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</si>
  <si>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</si>
  <si>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</si>
  <si>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</si>
  <si>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</si>
  <si>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</si>
  <si>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</si>
  <si>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</si>
  <si>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</si>
  <si>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</si>
  <si>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</si>
  <si>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</si>
  <si>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</si>
  <si>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</si>
  <si>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</si>
  <si>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</si>
  <si>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</si>
  <si>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</si>
  <si>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</si>
  <si>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</si>
  <si>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</si>
  <si>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</si>
  <si>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</si>
  <si>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</si>
  <si>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</si>
  <si>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</si>
  <si>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</si>
  <si>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</si>
  <si>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</si>
  <si>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</si>
  <si>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</si>
  <si>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</si>
  <si>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</si>
  <si>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</si>
  <si>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</si>
  <si>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</si>
  <si>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</si>
  <si>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</si>
  <si>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</si>
  <si>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</si>
  <si>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</si>
  <si>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</si>
  <si>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</si>
  <si>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</si>
  <si>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</si>
  <si>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</si>
  <si>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</si>
  <si>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</si>
  <si>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</si>
  <si>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</si>
  <si>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</si>
  <si>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</si>
  <si>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</si>
  <si>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</si>
  <si>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</si>
  <si>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</si>
  <si>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</si>
  <si>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</si>
  <si>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</si>
  <si>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</si>
  <si>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</si>
  <si>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</si>
  <si>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</si>
  <si>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</si>
  <si>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</si>
  <si>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</si>
  <si>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</si>
  <si>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</si>
  <si>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</si>
  <si>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</si>
  <si>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</si>
  <si>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</si>
  <si>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</si>
  <si>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</si>
  <si>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</si>
  <si>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</si>
  <si>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</si>
  <si>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</si>
  <si>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</si>
  <si>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</si>
  <si>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</si>
  <si>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</si>
  <si>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</si>
  <si>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</si>
  <si>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</si>
  <si>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</si>
  <si>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</si>
  <si>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</si>
  <si>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</si>
  <si>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</si>
  <si>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</si>
  <si>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</si>
  <si>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</si>
  <si>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</si>
  <si>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</si>
  <si>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</si>
  <si>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</si>
  <si>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</si>
  <si>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</si>
  <si>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</si>
  <si>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</si>
  <si>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</si>
  <si>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</si>
  <si>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</si>
  <si>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</si>
  <si>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</si>
  <si>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</si>
  <si>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</si>
  <si>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</si>
  <si>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</si>
  <si>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</si>
  <si>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</si>
  <si>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</si>
  <si>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</si>
  <si>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</si>
  <si>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</si>
  <si>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</si>
  <si>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</si>
  <si>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</si>
  <si>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</si>
  <si>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</si>
  <si>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</si>
  <si>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</si>
  <si>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</si>
  <si>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</si>
  <si>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</si>
  <si>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</si>
  <si>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</si>
  <si>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</si>
  <si>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</si>
  <si>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</si>
  <si>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</si>
  <si>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</si>
  <si>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</si>
  <si>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</si>
  <si>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</si>
  <si>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</si>
  <si>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</si>
  <si>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</si>
  <si>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</si>
  <si>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</si>
  <si>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</si>
  <si>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</si>
  <si>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</si>
  <si>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</si>
  <si>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</si>
  <si>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</si>
  <si>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</si>
  <si>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</si>
  <si>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</si>
  <si>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</si>
  <si>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</si>
  <si>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</si>
  <si>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</si>
  <si>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</si>
  <si>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</si>
  <si>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</si>
  <si>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</si>
  <si>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</si>
  <si>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</si>
  <si>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</si>
  <si>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</si>
  <si>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</si>
  <si>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</si>
  <si>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</si>
  <si>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</si>
  <si>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</si>
  <si>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</si>
  <si>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</si>
  <si>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</si>
  <si>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</si>
  <si>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</si>
  <si>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</si>
  <si>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</si>
  <si>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</si>
  <si>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</si>
  <si>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</si>
  <si>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</si>
  <si>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</si>
  <si>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</si>
  <si>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</si>
  <si>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</si>
  <si>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</si>
  <si>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</si>
  <si>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</si>
  <si>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</si>
  <si>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</si>
  <si>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</si>
  <si>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</si>
  <si>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</si>
  <si>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</si>
  <si>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</si>
  <si>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</si>
  <si>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</si>
  <si>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</si>
  <si>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</si>
  <si>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</si>
  <si>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</si>
  <si>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</si>
  <si>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</si>
  <si>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</si>
  <si>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</si>
  <si>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</si>
  <si>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</si>
  <si>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</si>
  <si>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</si>
  <si>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</si>
  <si>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</si>
  <si>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</si>
  <si>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</si>
  <si>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</si>
  <si>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</si>
  <si>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</si>
  <si>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</si>
  <si>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</si>
  <si>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</si>
  <si>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</si>
  <si>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</si>
  <si>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</si>
  <si>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</si>
  <si>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</si>
  <si>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</si>
  <si>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</si>
  <si>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</si>
  <si>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</si>
  <si>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</si>
  <si>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</si>
  <si>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</si>
  <si>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</si>
  <si>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</si>
  <si>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</si>
  <si>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</si>
  <si>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</si>
  <si>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</si>
  <si>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</si>
  <si>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</si>
  <si>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</si>
  <si>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</si>
  <si>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</si>
  <si>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</si>
  <si>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</si>
  <si>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</si>
  <si>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</si>
  <si>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</si>
  <si>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</si>
  <si>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</si>
  <si>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</si>
  <si>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</si>
  <si>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</si>
  <si>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</si>
  <si>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</si>
  <si>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</si>
  <si>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</si>
  <si>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</si>
  <si>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</si>
  <si>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</si>
  <si>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</si>
  <si>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</si>
  <si>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</si>
  <si>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</si>
  <si>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</si>
  <si>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</si>
  <si>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</si>
  <si>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</si>
  <si>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</si>
  <si>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</si>
  <si>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</si>
  <si>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</si>
  <si>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</si>
  <si>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</si>
  <si>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</si>
  <si>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</si>
  <si>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</si>
  <si>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</si>
  <si>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</si>
  <si>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</si>
  <si>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</si>
  <si>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</si>
  <si>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</si>
  <si>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</si>
  <si>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</si>
  <si>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</si>
  <si>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</si>
  <si>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</si>
  <si>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</si>
  <si>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</si>
  <si>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</si>
  <si>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</si>
  <si>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</si>
  <si>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</si>
  <si>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</si>
  <si>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</si>
  <si>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</si>
  <si>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</si>
  <si>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</si>
  <si>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</si>
  <si>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</si>
  <si>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</si>
  <si>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</si>
  <si>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</si>
  <si>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</si>
  <si>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</si>
  <si>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</si>
  <si>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</si>
  <si>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</si>
  <si>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</si>
  <si>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</si>
  <si>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</si>
  <si>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</si>
  <si>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</si>
  <si>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</si>
  <si>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</si>
  <si>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</si>
  <si>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</si>
  <si>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</si>
  <si>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</si>
  <si>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</si>
  <si>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</si>
  <si>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</si>
  <si>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</si>
  <si>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</si>
  <si>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</si>
  <si>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</si>
  <si>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</si>
  <si>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</si>
  <si>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</si>
  <si>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</si>
  <si>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</si>
  <si>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</si>
  <si>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</si>
  <si>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</si>
  <si>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</si>
  <si>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</si>
  <si>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</si>
  <si>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</si>
  <si>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</si>
  <si>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</si>
  <si>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</si>
  <si>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</si>
  <si>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</si>
  <si>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</si>
  <si>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</si>
  <si>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</si>
  <si>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</si>
  <si>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</si>
  <si>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</si>
  <si>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</si>
  <si>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</si>
  <si>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</si>
  <si>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</si>
  <si>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</si>
  <si>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</si>
  <si>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</si>
  <si>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</si>
  <si>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</si>
  <si>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</si>
  <si>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</si>
  <si>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</si>
  <si>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</si>
  <si>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</si>
  <si>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</si>
  <si>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</si>
  <si>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</si>
  <si>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</si>
  <si>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</si>
  <si>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</si>
  <si>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</si>
  <si>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</si>
  <si>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</si>
  <si>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</si>
  <si>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</si>
  <si>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</si>
  <si>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</si>
  <si>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</si>
  <si>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</si>
  <si>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</si>
  <si>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</si>
  <si>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</si>
  <si>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</si>
  <si>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</si>
  <si>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</si>
  <si>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</si>
  <si>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</si>
  <si>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</si>
  <si>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</si>
  <si>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</si>
  <si>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</si>
  <si>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</si>
  <si>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</si>
  <si>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</si>
  <si>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</si>
  <si>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</si>
  <si>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</si>
  <si>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</si>
  <si>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</si>
  <si>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</si>
  <si>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</si>
  <si>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</si>
  <si>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</si>
  <si>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</si>
  <si>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</si>
  <si>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</si>
  <si>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</si>
  <si>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</si>
  <si>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</si>
  <si>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</si>
  <si>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</si>
  <si>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</si>
  <si>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</si>
  <si>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</si>
  <si>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</si>
  <si>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</si>
  <si>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</si>
  <si>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</si>
  <si>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</si>
  <si>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</si>
  <si>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</si>
  <si>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</si>
  <si>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</si>
  <si>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</si>
  <si>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</si>
  <si>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</si>
  <si>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</si>
  <si>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</si>
  <si>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</si>
  <si>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</si>
  <si>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</si>
  <si>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</si>
  <si>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</si>
  <si>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</si>
  <si>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</si>
  <si>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</si>
  <si>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</si>
  <si>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</si>
  <si>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</si>
  <si>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</si>
  <si>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</si>
  <si>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</si>
  <si>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</si>
  <si>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</si>
  <si>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</si>
  <si>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</si>
  <si>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</si>
  <si>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</si>
  <si>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</si>
  <si>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</si>
  <si>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</si>
  <si>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</si>
  <si>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</si>
  <si>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</si>
  <si>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</si>
  <si>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</si>
  <si>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</si>
  <si>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</si>
  <si>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</si>
  <si>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</si>
  <si>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</si>
  <si>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</si>
  <si>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</si>
  <si>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</si>
  <si>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</si>
  <si>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</si>
  <si>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</si>
  <si>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</si>
  <si>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</si>
  <si>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</si>
  <si>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</si>
  <si>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</si>
  <si>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</si>
  <si>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</si>
  <si>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</si>
  <si>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</si>
  <si>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</si>
  <si>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</si>
  <si>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</si>
  <si>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</si>
  <si>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</si>
  <si>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</si>
  <si>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</si>
  <si>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</si>
  <si>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</si>
  <si>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</si>
  <si>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</si>
  <si>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</si>
  <si>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</si>
  <si>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</si>
  <si>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</si>
  <si>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</si>
  <si>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</si>
  <si>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</si>
  <si>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</si>
  <si>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</si>
  <si>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</si>
  <si>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</si>
  <si>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</si>
  <si>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</si>
  <si>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</si>
  <si>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</si>
  <si>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</si>
  <si>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</si>
  <si>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</si>
  <si>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</si>
  <si>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</si>
  <si>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</si>
  <si>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</si>
  <si>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</si>
  <si>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</si>
  <si>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</si>
  <si>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</si>
  <si>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</si>
  <si>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</si>
  <si>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</si>
  <si>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</si>
  <si>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</si>
  <si>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</si>
  <si>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</si>
  <si>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</si>
  <si>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</si>
  <si>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</si>
  <si>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</si>
  <si>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</si>
  <si>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</si>
  <si>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</si>
  <si>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</si>
  <si>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</si>
  <si>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</si>
  <si>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</si>
  <si>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</si>
  <si>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</si>
  <si>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</si>
  <si>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</si>
  <si>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</si>
  <si>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</si>
  <si>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</si>
  <si>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</si>
  <si>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</si>
  <si>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</si>
  <si>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</si>
  <si>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</si>
  <si>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</si>
  <si>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</si>
  <si>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</si>
  <si>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</si>
  <si>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</si>
  <si>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</si>
  <si>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</si>
  <si>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</si>
  <si>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</si>
  <si>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</si>
  <si>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</si>
  <si>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</si>
  <si>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</si>
  <si>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</si>
  <si>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</si>
  <si>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</si>
  <si>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</si>
  <si>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</si>
  <si>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</si>
  <si>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</si>
  <si>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</si>
  <si>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</si>
  <si>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</si>
  <si>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</si>
  <si>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</si>
  <si>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</si>
  <si>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</si>
  <si>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</si>
  <si>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</si>
  <si>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</si>
  <si>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</si>
  <si>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</si>
  <si>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</si>
  <si>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</si>
  <si>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</si>
  <si>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</si>
  <si>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</si>
  <si>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</si>
  <si>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</si>
  <si>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</si>
  <si>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</si>
  <si>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</si>
  <si>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</si>
  <si>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</si>
  <si>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</si>
  <si>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</si>
  <si>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</si>
  <si>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</si>
  <si>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</si>
  <si>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</si>
  <si>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</si>
  <si>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</si>
  <si>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</si>
  <si>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</si>
  <si>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</si>
  <si>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</si>
  <si>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</si>
  <si>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</si>
  <si>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</si>
  <si>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</si>
  <si>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</si>
  <si>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</si>
  <si>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</si>
  <si>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</si>
  <si>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</si>
  <si>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</si>
  <si>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</si>
  <si>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</si>
  <si>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</si>
  <si>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</si>
  <si>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</si>
  <si>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</si>
  <si>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</si>
  <si>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</si>
  <si>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</si>
  <si>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</si>
  <si>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</si>
  <si>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</si>
  <si>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</si>
  <si>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</si>
  <si>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</si>
  <si>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</si>
  <si>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</si>
  <si>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</si>
  <si>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</si>
  <si>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</si>
  <si>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</si>
  <si>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</si>
  <si>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</si>
  <si>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</si>
  <si>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</si>
  <si>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</si>
  <si>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</si>
  <si>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</si>
  <si>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</si>
  <si>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</si>
  <si>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</si>
  <si>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</si>
  <si>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</si>
  <si>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</si>
  <si>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</si>
  <si>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</si>
  <si>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</si>
  <si>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</si>
  <si>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</si>
  <si>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</si>
  <si>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</si>
  <si>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</si>
  <si>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</si>
  <si>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</si>
  <si>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</si>
  <si>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</si>
  <si>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</si>
  <si>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</si>
  <si>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</si>
  <si>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</si>
  <si>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</si>
  <si>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</si>
  <si>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</si>
  <si>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</si>
  <si>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</si>
  <si>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</si>
  <si>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</si>
  <si>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</si>
  <si>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</si>
  <si>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</si>
  <si>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</si>
  <si>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</si>
  <si>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</si>
  <si>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</si>
  <si>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</si>
  <si>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</si>
  <si>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</si>
  <si>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</si>
  <si>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</si>
  <si>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</si>
  <si>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</si>
  <si>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</si>
  <si>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</si>
  <si>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</si>
  <si>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</si>
  <si>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</si>
  <si>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</si>
  <si>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</si>
  <si>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</si>
  <si>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</si>
  <si>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</si>
  <si>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</si>
  <si>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</si>
  <si>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</si>
  <si>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</si>
  <si>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</si>
  <si>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</si>
  <si>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</si>
  <si>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</si>
  <si>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</si>
  <si>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</si>
  <si>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</si>
  <si>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</si>
  <si>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</si>
  <si>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</si>
  <si>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</si>
  <si>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</si>
  <si>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</si>
  <si>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</si>
  <si>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</si>
  <si>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</si>
  <si>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</si>
  <si>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</si>
  <si>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</si>
  <si>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</si>
  <si>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</si>
  <si>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</si>
  <si>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</si>
  <si>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</si>
  <si>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</si>
  <si>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</si>
  <si>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</si>
  <si>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</si>
  <si>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</si>
  <si>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</si>
  <si>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</si>
  <si>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</si>
  <si>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</si>
  <si>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</si>
  <si>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</si>
  <si>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</si>
  <si>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</si>
  <si>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</si>
  <si>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</si>
  <si>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</si>
  <si>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</si>
  <si>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</si>
  <si>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</si>
  <si>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</si>
  <si>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</si>
  <si>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</si>
  <si>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</si>
  <si>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</si>
  <si>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</si>
  <si>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</si>
  <si>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</si>
  <si>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</si>
  <si>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</si>
  <si>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</si>
  <si>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</si>
  <si>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</si>
  <si>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</si>
  <si>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</si>
  <si>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</si>
  <si>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</si>
  <si>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</si>
  <si>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</si>
  <si>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</si>
  <si>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</si>
  <si>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</si>
  <si>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</si>
  <si>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</si>
  <si>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</si>
  <si>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</si>
  <si>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</si>
  <si>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</si>
  <si>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</si>
  <si>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</si>
  <si>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</si>
  <si>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</si>
  <si>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</si>
  <si>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</si>
  <si>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</si>
  <si>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</si>
  <si>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</si>
  <si>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</si>
  <si>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</si>
  <si>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</si>
  <si>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</si>
  <si>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</si>
  <si>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</si>
  <si>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</si>
  <si>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</si>
  <si>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</si>
  <si>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</si>
  <si>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</si>
  <si>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</si>
  <si>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</si>
  <si>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</si>
  <si>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</si>
  <si>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</si>
  <si>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</si>
  <si>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</si>
  <si>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</si>
  <si>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</si>
  <si>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</si>
  <si>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</si>
  <si>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</si>
  <si>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</si>
  <si>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</si>
  <si>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</si>
  <si>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</si>
  <si>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</si>
  <si>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</si>
  <si>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</si>
  <si>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</si>
  <si>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</si>
  <si>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</si>
  <si>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</si>
  <si>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</si>
  <si>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</si>
  <si>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</si>
  <si>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</si>
  <si>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</si>
  <si>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</si>
  <si>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</si>
  <si>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</si>
  <si>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</si>
  <si>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</si>
  <si>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</si>
  <si>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</si>
  <si>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</si>
  <si>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</si>
  <si>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</si>
  <si>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</si>
  <si>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</si>
  <si>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</si>
  <si>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</si>
  <si>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</si>
  <si>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</si>
  <si>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</si>
  <si>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</si>
  <si>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</si>
  <si>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</si>
  <si>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</si>
  <si>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</si>
  <si>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</si>
  <si>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</si>
  <si>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</si>
  <si>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</si>
  <si>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</si>
  <si>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</si>
  <si>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</si>
  <si>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</si>
  <si>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</si>
  <si>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</si>
  <si>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</si>
  <si>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</si>
  <si>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</si>
  <si>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</si>
  <si>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</si>
  <si>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</si>
  <si>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</si>
  <si>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</si>
  <si>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</si>
  <si>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</si>
  <si>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</si>
  <si>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</si>
  <si>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</si>
  <si>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</si>
  <si>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</si>
  <si>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</si>
  <si>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</si>
  <si>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</si>
  <si>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</si>
  <si>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</si>
  <si>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</si>
  <si>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</si>
  <si>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</si>
  <si>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</si>
  <si>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</si>
  <si>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</si>
  <si>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</si>
  <si>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</si>
  <si>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</si>
  <si>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</si>
  <si>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</si>
  <si>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</si>
  <si>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</si>
  <si>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</si>
  <si>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</si>
  <si>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</si>
  <si>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</si>
  <si>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</si>
  <si>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</si>
  <si>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</si>
  <si>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</si>
  <si>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</si>
  <si>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</si>
  <si>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</si>
  <si>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</si>
  <si>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</si>
  <si>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</si>
  <si>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</si>
  <si>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</si>
  <si>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</si>
  <si>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</si>
  <si>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</si>
  <si>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</si>
  <si>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</si>
  <si>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</si>
  <si>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</si>
  <si>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</si>
  <si>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</si>
  <si>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</si>
  <si>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</si>
  <si>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</si>
  <si>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</si>
  <si>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</si>
  <si>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</si>
  <si>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</si>
  <si>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</si>
  <si>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</si>
  <si>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</si>
  <si>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</si>
  <si>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</si>
  <si>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</si>
  <si>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</si>
  <si>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</si>
  <si>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</si>
  <si>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</si>
  <si>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</si>
  <si>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</si>
  <si>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</si>
  <si>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</si>
  <si>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</si>
  <si>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</si>
  <si>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</si>
  <si>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</si>
  <si>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</si>
  <si>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</si>
  <si>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</si>
  <si>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</si>
  <si>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</si>
  <si>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</si>
  <si>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</si>
  <si>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</si>
  <si>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</si>
  <si>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</si>
  <si>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</si>
  <si>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</si>
  <si>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</si>
  <si>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</si>
  <si>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</si>
  <si>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</si>
  <si>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</si>
  <si>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</si>
  <si>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</si>
  <si>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</si>
  <si>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</si>
  <si>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</si>
  <si>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</si>
  <si>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</si>
  <si>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</si>
  <si>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</si>
  <si>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</si>
  <si>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</si>
  <si>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</si>
  <si>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</si>
  <si>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</si>
  <si>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</si>
  <si>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</si>
  <si>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</si>
  <si>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</si>
  <si>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</si>
  <si>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</si>
  <si>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</si>
  <si>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</si>
  <si>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</si>
  <si>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</si>
  <si>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</si>
  <si>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</si>
  <si>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</si>
  <si>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</si>
  <si>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</si>
  <si>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</si>
  <si>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</si>
  <si>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</si>
  <si>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</si>
  <si>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</si>
  <si>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</si>
  <si>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</si>
  <si>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</si>
  <si>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</si>
  <si>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</si>
  <si>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</si>
  <si>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</si>
  <si>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</si>
  <si>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</si>
  <si>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</si>
  <si>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</si>
  <si>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</si>
  <si>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</si>
  <si>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</si>
  <si>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</si>
  <si>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</si>
  <si>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</si>
  <si>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</si>
  <si>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</si>
  <si>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</si>
  <si>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</si>
  <si>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</si>
  <si>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</si>
  <si>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</si>
  <si>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</si>
  <si>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</si>
  <si>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</si>
  <si>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</si>
  <si>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</si>
  <si>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</si>
  <si>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</si>
  <si>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</si>
  <si>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</si>
  <si>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</si>
  <si>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</si>
  <si>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</si>
  <si>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</si>
  <si>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</si>
  <si>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</si>
  <si>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</si>
  <si>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</si>
  <si>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</si>
  <si>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</si>
  <si>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</si>
  <si>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</si>
  <si>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</si>
  <si>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</si>
  <si>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</si>
  <si>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</si>
  <si>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</si>
  <si>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</si>
  <si>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</si>
  <si>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</si>
  <si>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</si>
  <si>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</si>
  <si>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</si>
  <si>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</si>
  <si>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</si>
  <si>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</si>
  <si>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</si>
  <si>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</si>
  <si>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</si>
  <si>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</si>
  <si>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</si>
  <si>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</si>
  <si>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</si>
  <si>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</si>
  <si>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</si>
  <si>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</si>
  <si>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</si>
  <si>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</si>
  <si>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</si>
  <si>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</si>
  <si>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</si>
  <si>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</si>
  <si>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</si>
  <si>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</si>
  <si>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</si>
  <si>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</si>
  <si>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</si>
  <si>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</si>
  <si>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</si>
  <si>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</si>
  <si>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</si>
  <si>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</si>
  <si>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</si>
  <si>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</si>
  <si>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</si>
  <si>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</si>
  <si>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</si>
  <si>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</si>
  <si>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</si>
  <si>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</si>
  <si>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</si>
  <si>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</si>
  <si>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</si>
  <si>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</si>
  <si>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</si>
  <si>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</si>
  <si>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</si>
  <si>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</si>
  <si>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</si>
  <si>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</si>
  <si>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</si>
  <si>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</si>
  <si>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</si>
  <si>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</si>
  <si>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</si>
  <si>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</si>
  <si>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</si>
  <si>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</si>
  <si>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</si>
  <si>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</si>
  <si>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</si>
  <si>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</si>
  <si>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</si>
  <si>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</si>
  <si>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</si>
  <si>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</si>
  <si>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</si>
  <si>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</si>
  <si>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</si>
  <si>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</si>
  <si>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</si>
  <si>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</si>
  <si>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</si>
  <si>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</si>
  <si>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</si>
  <si>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</si>
  <si>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</si>
  <si>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</si>
  <si>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</si>
  <si>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</si>
  <si>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</si>
  <si>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</si>
  <si>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</si>
  <si>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</si>
  <si>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</si>
  <si>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</si>
  <si>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</si>
  <si>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</si>
  <si>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</si>
  <si>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</si>
  <si>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</si>
  <si>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</si>
  <si>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</si>
  <si>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</si>
  <si>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</si>
  <si>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</si>
  <si>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</si>
  <si>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</si>
  <si>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</si>
  <si>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</si>
  <si>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</si>
  <si>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</si>
  <si>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</si>
  <si>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</si>
  <si>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</si>
  <si>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</si>
  <si>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</si>
  <si>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</si>
  <si>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</si>
  <si>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</si>
  <si>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</si>
  <si>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</si>
  <si>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</si>
  <si>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</si>
  <si>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</si>
  <si>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</si>
  <si>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</si>
  <si>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</si>
  <si>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</si>
  <si>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</si>
  <si>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</si>
  <si>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</si>
  <si>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</si>
  <si>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</si>
  <si>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</si>
  <si>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</si>
  <si>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</si>
  <si>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</si>
  <si>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</si>
  <si>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</si>
  <si>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</si>
  <si>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</si>
  <si>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</si>
  <si>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</si>
  <si>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</si>
  <si>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</si>
  <si>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</si>
  <si>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</si>
  <si>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</si>
  <si>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</si>
  <si>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</si>
  <si>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</si>
  <si>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</si>
  <si>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</si>
  <si>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</si>
  <si>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</si>
  <si>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</si>
  <si>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</si>
  <si>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</si>
  <si>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</si>
  <si>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</si>
  <si>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</si>
  <si>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</si>
  <si>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</si>
  <si>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</si>
  <si>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</si>
  <si>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</si>
  <si>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</si>
  <si>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</si>
  <si>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</si>
  <si>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</si>
  <si>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</si>
  <si>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</si>
  <si>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</si>
  <si>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</si>
  <si>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</si>
  <si>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</si>
  <si>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</si>
  <si>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</si>
  <si>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</si>
  <si>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</si>
  <si>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</si>
  <si>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</si>
  <si>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</si>
  <si>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</si>
  <si>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</si>
  <si>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</si>
  <si>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</si>
  <si>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</si>
  <si>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</si>
  <si>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</si>
  <si>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</si>
  <si>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</si>
  <si>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</si>
  <si>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</si>
  <si>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</si>
  <si>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</si>
  <si>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</si>
  <si>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</si>
  <si>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</si>
  <si>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</si>
  <si>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</si>
  <si>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</si>
  <si>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</si>
  <si>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</si>
  <si>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</si>
  <si>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</si>
  <si>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</si>
  <si>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</si>
  <si>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</si>
  <si>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</si>
  <si>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</si>
  <si>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</si>
  <si>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</si>
  <si>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</si>
  <si>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</si>
  <si>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</si>
  <si>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</si>
  <si>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</si>
  <si>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</si>
  <si>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</si>
  <si>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</si>
  <si>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</si>
  <si>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</si>
  <si>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</si>
  <si>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</si>
  <si>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</si>
  <si>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</si>
  <si>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</si>
  <si>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</si>
  <si>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</si>
  <si>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</si>
  <si>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</si>
  <si>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</si>
  <si>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</si>
  <si>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</si>
  <si>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</si>
  <si>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</si>
  <si>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</si>
  <si>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</si>
  <si>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</si>
  <si>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</si>
  <si>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</si>
  <si>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</si>
  <si>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</si>
  <si>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</si>
  <si>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</si>
  <si>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</si>
  <si>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</si>
  <si>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</si>
  <si>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</si>
  <si>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</si>
  <si>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</si>
  <si>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</si>
  <si>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</si>
  <si>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</si>
  <si>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</si>
  <si>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</si>
  <si>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</si>
  <si>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</si>
  <si>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</si>
  <si>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</si>
  <si>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</si>
  <si>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</si>
  <si>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</si>
  <si>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</si>
  <si>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</si>
  <si>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</si>
  <si>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</si>
  <si>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</si>
  <si>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</si>
  <si>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</si>
  <si>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</si>
  <si>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</si>
  <si>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</si>
  <si>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</si>
  <si>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</si>
  <si>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</si>
  <si>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</si>
  <si>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</si>
  <si>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</si>
  <si>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</si>
  <si>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</si>
  <si>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</si>
  <si>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</si>
  <si>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</si>
  <si>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</si>
  <si>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</si>
  <si>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</si>
  <si>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</si>
  <si>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</si>
  <si>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</si>
  <si>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</si>
  <si>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</si>
  <si>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</si>
  <si>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</si>
  <si>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</si>
  <si>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</si>
  <si>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</si>
  <si>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</si>
  <si>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</si>
  <si>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</si>
  <si>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</si>
  <si>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</si>
  <si>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</si>
  <si>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</si>
  <si>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</si>
  <si>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</si>
  <si>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</si>
  <si>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</si>
  <si>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</si>
  <si>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</si>
  <si>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</si>
  <si>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</si>
  <si>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</si>
  <si>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</si>
  <si>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</si>
  <si>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</si>
  <si>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</si>
  <si>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</si>
  <si>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</si>
  <si>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</si>
  <si>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</si>
  <si>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</si>
  <si>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</si>
  <si>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</si>
  <si>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</si>
  <si>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</si>
  <si>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</si>
  <si>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</si>
  <si>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</si>
  <si>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</si>
  <si>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</si>
  <si>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</si>
  <si>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</si>
  <si>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</si>
  <si>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</si>
  <si>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</si>
  <si>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</si>
  <si>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</si>
  <si>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</si>
  <si>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</si>
  <si>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</si>
  <si>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</si>
  <si>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</si>
  <si>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</si>
  <si>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</si>
  <si>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</si>
  <si>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</si>
  <si>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</si>
  <si>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</si>
  <si>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</si>
  <si>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</si>
  <si>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</si>
  <si>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</si>
  <si>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</si>
  <si>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</si>
  <si>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</si>
  <si>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</si>
  <si>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</si>
  <si>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</si>
  <si>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</si>
  <si>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</si>
  <si>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</si>
  <si>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</si>
  <si>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</si>
  <si>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</si>
  <si>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</si>
  <si>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</si>
  <si>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</si>
  <si>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</si>
  <si>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</si>
  <si>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</si>
  <si>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</si>
  <si>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</si>
  <si>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</si>
  <si>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</si>
  <si>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</si>
  <si>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</si>
  <si>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</si>
  <si>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</si>
  <si>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</si>
  <si>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</si>
  <si>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</si>
  <si>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</si>
  <si>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</si>
  <si>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</si>
  <si>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</si>
  <si>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</si>
  <si>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</si>
  <si>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</si>
  <si>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</si>
  <si>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</si>
  <si>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</si>
  <si>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</si>
  <si>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</si>
  <si>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</si>
  <si>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</si>
  <si>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</si>
  <si>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</si>
  <si>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</si>
  <si>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</si>
  <si>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</si>
  <si>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</si>
  <si>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</si>
  <si>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</si>
  <si>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</si>
  <si>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</si>
  <si>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</si>
  <si>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</si>
  <si>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</si>
  <si>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</si>
  <si>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</si>
  <si>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</si>
  <si>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</si>
  <si>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</si>
  <si>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</si>
  <si>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</si>
  <si>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</si>
  <si>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</si>
  <si>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</si>
  <si>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</si>
  <si>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</si>
  <si>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</si>
  <si>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</si>
  <si>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</si>
  <si>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</si>
  <si>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</si>
  <si>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</si>
  <si>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</si>
  <si>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</si>
  <si>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</si>
  <si>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</si>
  <si>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</si>
  <si>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</si>
  <si>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</si>
  <si>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</si>
  <si>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</si>
  <si>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</si>
  <si>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</si>
  <si>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</si>
  <si>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</si>
  <si>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</si>
  <si>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</si>
  <si>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</si>
  <si>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</si>
  <si>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</si>
  <si>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</si>
  <si>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</si>
  <si>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</si>
  <si>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</si>
  <si>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</si>
  <si>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</si>
  <si>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</si>
  <si>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</si>
  <si>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</si>
  <si>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</si>
  <si>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</si>
  <si>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</si>
  <si>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</si>
  <si>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</si>
  <si>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</si>
  <si>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</si>
  <si>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</si>
  <si>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</si>
  <si>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</si>
  <si>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</si>
  <si>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</si>
  <si>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</si>
  <si>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</si>
  <si>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</si>
  <si>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</si>
  <si>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</si>
  <si>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</si>
  <si>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</si>
  <si>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</si>
  <si>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</si>
  <si>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</si>
  <si>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</si>
  <si>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</si>
  <si>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</si>
  <si>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</si>
  <si>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</si>
  <si>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</si>
  <si>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</si>
  <si>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</si>
  <si>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</si>
  <si>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</si>
  <si>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</si>
  <si>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</si>
  <si>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</si>
  <si>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</si>
  <si>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</si>
  <si>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</si>
  <si>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</si>
  <si>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</si>
  <si>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</si>
  <si>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</si>
  <si>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</si>
  <si>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</si>
  <si>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</si>
  <si>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</si>
  <si>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</si>
  <si>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</si>
  <si>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</si>
  <si>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</si>
  <si>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</si>
  <si>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</si>
  <si>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</si>
  <si>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</si>
  <si>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</si>
  <si>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</si>
  <si>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</si>
  <si>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</si>
  <si>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</si>
  <si>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</si>
  <si>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</si>
  <si>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</si>
  <si>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</si>
  <si>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</si>
  <si>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</si>
  <si>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</si>
  <si>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</si>
  <si>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</si>
  <si>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</si>
  <si>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</si>
  <si>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</si>
  <si>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</si>
  <si>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</si>
  <si>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</si>
  <si>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</si>
  <si>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</si>
  <si>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</si>
  <si>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</si>
  <si>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</si>
  <si>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</si>
  <si>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</si>
  <si>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</si>
  <si>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</si>
  <si>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</si>
  <si>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</si>
  <si>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</si>
  <si>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</si>
  <si>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</si>
  <si>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</si>
  <si>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</si>
  <si>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</si>
  <si>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</si>
  <si>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</si>
  <si>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</si>
  <si>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</si>
  <si>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</si>
  <si>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</si>
  <si>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</si>
  <si>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</si>
  <si>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</si>
  <si>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</si>
  <si>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</si>
  <si>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</si>
  <si>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</si>
  <si>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</si>
  <si>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</si>
  <si>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</si>
  <si>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</si>
  <si>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</si>
  <si>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</si>
  <si>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</si>
  <si>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</si>
  <si>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</si>
  <si>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</si>
  <si>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</si>
  <si>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</si>
  <si>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</si>
  <si>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</si>
  <si>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</si>
  <si>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</si>
  <si>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</si>
  <si>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</si>
  <si>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</si>
  <si>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</si>
  <si>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</si>
  <si>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</si>
  <si>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</si>
  <si>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</si>
  <si>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</si>
  <si>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</si>
  <si>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</si>
  <si>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</si>
  <si>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</si>
  <si>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</si>
  <si>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</si>
  <si>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</si>
  <si>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</si>
  <si>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</si>
  <si>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</si>
  <si>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</si>
  <si>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</si>
  <si>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</si>
  <si>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</si>
  <si>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</si>
  <si>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</si>
  <si>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</si>
  <si>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</si>
  <si>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</si>
  <si>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</si>
  <si>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</si>
  <si>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</si>
  <si>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</si>
  <si>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</si>
  <si>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</si>
  <si>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</si>
  <si>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</si>
  <si>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</si>
  <si>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</si>
  <si>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</si>
  <si>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</si>
  <si>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</si>
  <si>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</si>
  <si>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</si>
  <si>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</si>
  <si>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</si>
  <si>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</si>
  <si>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</si>
  <si>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</si>
  <si>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</si>
  <si>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</si>
  <si>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</si>
  <si>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</si>
  <si>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</si>
  <si>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</si>
  <si>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</si>
  <si>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</si>
  <si>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</si>
  <si>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</si>
  <si>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</si>
  <si>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</si>
  <si>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</si>
  <si>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</si>
  <si>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</si>
  <si>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</si>
  <si>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</si>
  <si>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</si>
  <si>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</si>
  <si>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</si>
  <si>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</si>
  <si>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</si>
  <si>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</si>
  <si>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</si>
  <si>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</si>
  <si>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</si>
  <si>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</si>
  <si>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</si>
  <si>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</si>
  <si>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</si>
  <si>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</si>
  <si>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</si>
  <si>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</si>
  <si>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</si>
  <si>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</si>
  <si>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</si>
  <si>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</si>
  <si>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</si>
  <si>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</si>
  <si>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</si>
  <si>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</si>
  <si>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</si>
  <si>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</si>
  <si>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</si>
  <si>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</si>
  <si>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</si>
  <si>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</si>
  <si>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</si>
  <si>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</si>
  <si>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</si>
  <si>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</si>
  <si>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</si>
  <si>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</si>
  <si>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</si>
  <si>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</si>
  <si>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</si>
  <si>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</si>
  <si>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</si>
  <si>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</si>
  <si>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</si>
  <si>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</si>
  <si>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</si>
  <si>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</si>
  <si>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</si>
  <si>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</si>
  <si>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</si>
  <si>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</si>
  <si>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</si>
  <si>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</si>
  <si>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</si>
  <si>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</si>
  <si>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</si>
  <si>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</si>
  <si>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</si>
  <si>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</si>
  <si>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</si>
  <si>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</si>
  <si>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</si>
  <si>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</si>
  <si>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</si>
  <si>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</si>
  <si>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</si>
  <si>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</si>
  <si>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</si>
  <si>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</si>
  <si>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</si>
  <si>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</si>
  <si>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</si>
  <si>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</si>
  <si>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</si>
  <si>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</si>
  <si>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</si>
  <si>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</si>
  <si>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</si>
  <si>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</si>
  <si>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</si>
  <si>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</si>
  <si>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</si>
  <si>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</si>
  <si>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</si>
  <si>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</si>
  <si>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</si>
  <si>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</si>
  <si>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</si>
  <si>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</si>
  <si>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</si>
  <si>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</si>
  <si>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</si>
  <si>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</si>
  <si>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</si>
  <si>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</si>
  <si>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</si>
  <si>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</si>
  <si>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</si>
  <si>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</si>
  <si>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</si>
  <si>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</si>
  <si>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</si>
  <si>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</si>
  <si>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</si>
  <si>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</si>
  <si>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</si>
  <si>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</si>
  <si>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</si>
  <si>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</si>
  <si>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</si>
  <si>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</si>
  <si>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</si>
  <si>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</si>
  <si>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</si>
  <si>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</si>
  <si>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</si>
  <si>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</si>
  <si>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</si>
  <si>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</si>
  <si>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</si>
  <si>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</si>
  <si>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</si>
  <si>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</si>
  <si>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</si>
  <si>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</si>
  <si>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</si>
  <si>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</si>
  <si>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</si>
  <si>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</si>
  <si>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</si>
  <si>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</si>
  <si>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</si>
  <si>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</si>
  <si>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</si>
  <si>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</si>
  <si>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</si>
  <si>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</si>
  <si>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</si>
  <si>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</si>
  <si>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</si>
  <si>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</si>
  <si>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</si>
  <si>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</si>
  <si>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</si>
  <si>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</si>
  <si>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</si>
  <si>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</si>
  <si>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</si>
  <si>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</si>
  <si>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</si>
  <si>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</si>
  <si>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</si>
  <si>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</si>
  <si>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</si>
  <si>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</si>
  <si>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</si>
  <si>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</si>
  <si>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</si>
  <si>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</si>
  <si>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</si>
  <si>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</si>
  <si>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</si>
  <si>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</si>
  <si>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</si>
  <si>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</si>
  <si>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</si>
  <si>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</si>
  <si>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</si>
  <si>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</si>
  <si>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</si>
  <si>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</si>
  <si>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</si>
  <si>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</si>
  <si>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</si>
  <si>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</si>
  <si>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</si>
  <si>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</si>
  <si>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</si>
  <si>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</si>
  <si>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</si>
  <si>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</si>
  <si>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</si>
  <si>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</si>
  <si>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</si>
  <si>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</si>
  <si>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</si>
  <si>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</si>
  <si>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</si>
  <si>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</si>
  <si>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</si>
  <si>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</si>
  <si>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</si>
  <si>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</si>
  <si>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</si>
  <si>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</si>
  <si>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</si>
  <si>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</si>
  <si>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</si>
  <si>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</si>
  <si>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</si>
  <si>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</si>
  <si>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</si>
  <si>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</si>
  <si>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</si>
  <si>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</si>
  <si>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</si>
  <si>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</si>
  <si>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</si>
  <si>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</si>
  <si>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</si>
  <si>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</si>
  <si>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</si>
  <si>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</si>
  <si>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</si>
  <si>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</si>
  <si>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</si>
  <si>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</si>
  <si>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</si>
  <si>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</si>
  <si>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</si>
  <si>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</si>
  <si>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</si>
  <si>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</si>
  <si>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</si>
  <si>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</si>
  <si>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</si>
  <si>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</si>
  <si>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</si>
  <si>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</si>
  <si>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</si>
  <si>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</si>
  <si>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</si>
  <si>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</si>
  <si>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</si>
  <si>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</si>
  <si>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</si>
  <si>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</si>
  <si>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</si>
  <si>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</si>
  <si>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</si>
  <si>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</si>
  <si>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</si>
  <si>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</si>
  <si>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</si>
  <si>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</si>
  <si>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</si>
  <si>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</si>
  <si>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</si>
  <si>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</si>
  <si>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</si>
  <si>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</si>
  <si>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</si>
  <si>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</si>
  <si>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</si>
  <si>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</si>
  <si>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</si>
  <si>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</si>
  <si>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</si>
  <si>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</si>
  <si>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</si>
  <si>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</si>
  <si>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</si>
  <si>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</si>
  <si>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</si>
  <si>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</si>
  <si>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</si>
  <si>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</si>
  <si>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</si>
  <si>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</si>
  <si>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</si>
  <si>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</si>
  <si>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</si>
  <si>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</si>
  <si>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</si>
  <si>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</si>
  <si>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</si>
  <si>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</si>
  <si>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</si>
  <si>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</si>
  <si>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</si>
  <si>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</si>
  <si>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</si>
  <si>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</si>
  <si>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</si>
  <si>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</si>
  <si>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</si>
  <si>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</si>
  <si>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</si>
  <si>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</si>
  <si>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</si>
  <si>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</si>
  <si>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</si>
  <si>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</si>
  <si>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</si>
  <si>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</si>
  <si>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</si>
  <si>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</si>
  <si>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</si>
  <si>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</si>
  <si>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</si>
  <si>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</si>
  <si>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</si>
  <si>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</si>
  <si>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</si>
  <si>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</si>
  <si>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</si>
  <si>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</si>
  <si>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</si>
  <si>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</si>
  <si>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</si>
  <si>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</si>
  <si>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</si>
  <si>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</si>
  <si>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</si>
  <si>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</si>
  <si>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</si>
  <si>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</si>
  <si>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</si>
  <si>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</si>
  <si>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</si>
  <si>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</si>
  <si>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</si>
  <si>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</si>
  <si>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</si>
  <si>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</si>
  <si>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</si>
  <si>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</si>
  <si>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</si>
  <si>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</si>
  <si>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</si>
  <si>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</si>
  <si>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</si>
  <si>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</si>
  <si>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</si>
  <si>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</si>
  <si>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</si>
  <si>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</si>
  <si>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</si>
  <si>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</si>
  <si>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</si>
  <si>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</si>
  <si>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</si>
  <si>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</si>
  <si>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</si>
  <si>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</si>
  <si>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</si>
  <si>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</si>
  <si>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</si>
  <si>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</si>
  <si>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</si>
  <si>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</si>
  <si>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</si>
  <si>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</si>
  <si>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</si>
  <si>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</si>
  <si>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</si>
  <si>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</si>
  <si>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</si>
  <si>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</si>
  <si>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</si>
  <si>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</si>
  <si>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</si>
  <si>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</si>
  <si>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</si>
  <si>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</si>
  <si>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</si>
  <si>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</si>
  <si>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</si>
  <si>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</si>
  <si>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</si>
  <si>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</si>
  <si>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</si>
  <si>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</si>
  <si>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</si>
  <si>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</si>
  <si>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</si>
  <si>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</si>
  <si>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</si>
  <si>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</si>
  <si>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</si>
  <si>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</si>
  <si>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</si>
  <si>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</si>
  <si>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</si>
  <si>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</si>
  <si>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</si>
  <si>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</si>
  <si>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</si>
  <si>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</si>
  <si>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</si>
  <si>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</si>
  <si>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</si>
  <si>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</si>
  <si>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</si>
  <si>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</si>
  <si>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</si>
  <si>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</si>
  <si>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</si>
  <si>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</si>
  <si>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</si>
  <si>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</si>
  <si>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</si>
  <si>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</si>
  <si>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</si>
  <si>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</si>
  <si>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</si>
  <si>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</si>
  <si>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</si>
  <si>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</si>
  <si>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</si>
  <si>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</si>
  <si>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</si>
  <si>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</si>
  <si>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</si>
  <si>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</si>
  <si>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</si>
  <si>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</si>
  <si>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</si>
  <si>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</si>
  <si>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</si>
  <si>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</si>
  <si>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</si>
  <si>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</si>
  <si>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</si>
  <si>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</si>
  <si>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</si>
  <si>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</si>
  <si>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</si>
  <si>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</si>
  <si>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</si>
  <si>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</si>
  <si>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</si>
  <si>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</si>
  <si>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</si>
  <si>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</si>
  <si>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</si>
  <si>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</si>
  <si>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</si>
  <si>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</si>
  <si>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</si>
  <si>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</si>
  <si>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</si>
  <si>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</si>
  <si>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</si>
  <si>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</si>
  <si>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</si>
  <si>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</si>
  <si>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</si>
  <si>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</si>
  <si>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</si>
  <si>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</si>
  <si>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</si>
  <si>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</si>
  <si>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</si>
  <si>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</si>
  <si>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</si>
  <si>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</si>
  <si>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</si>
  <si>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</si>
  <si>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</si>
  <si>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</si>
  <si>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</si>
  <si>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</si>
  <si>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</si>
  <si>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</si>
  <si>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</si>
  <si>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</si>
  <si>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</si>
  <si>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</si>
  <si>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</si>
  <si>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</si>
  <si>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</si>
  <si>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</si>
  <si>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</si>
  <si>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</si>
  <si>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</si>
  <si>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</si>
  <si>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</si>
  <si>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</si>
  <si>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</si>
  <si>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</si>
  <si>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</si>
  <si>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</si>
  <si>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</si>
  <si>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</si>
  <si>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</si>
  <si>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</si>
  <si>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</si>
  <si>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</si>
  <si>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</si>
  <si>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</si>
  <si>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</si>
  <si>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</si>
  <si>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</si>
  <si>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</si>
  <si>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</si>
  <si>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</si>
  <si>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</si>
  <si>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</si>
  <si>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</si>
  <si>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</si>
  <si>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</si>
  <si>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</si>
  <si>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</si>
  <si>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</si>
  <si>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</si>
  <si>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</si>
  <si>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</si>
  <si>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</si>
  <si>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</si>
  <si>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</si>
  <si>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</si>
  <si>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</si>
  <si>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</si>
  <si>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</si>
  <si>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</si>
  <si>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</si>
  <si>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</si>
  <si>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</si>
  <si>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</si>
  <si>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</si>
  <si>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</si>
  <si>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</si>
  <si>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</si>
  <si>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</si>
  <si>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</si>
  <si>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</si>
  <si>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</si>
  <si>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</si>
  <si>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</si>
  <si>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</si>
  <si>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</si>
  <si>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</si>
  <si>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</si>
  <si>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</si>
  <si>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</si>
  <si>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</si>
  <si>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</si>
  <si>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</si>
  <si>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</si>
  <si>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</si>
  <si>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</si>
  <si>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</si>
  <si>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</si>
  <si>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</si>
  <si>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</si>
  <si>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</si>
  <si>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</si>
  <si>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</si>
  <si>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</si>
  <si>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</si>
  <si>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</si>
  <si>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</si>
  <si>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</si>
  <si>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</si>
  <si>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</si>
  <si>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</si>
  <si>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</si>
  <si>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</si>
  <si>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</si>
  <si>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</si>
  <si>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</si>
  <si>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</si>
  <si>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</si>
  <si>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</si>
  <si>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</si>
  <si>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</si>
  <si>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</si>
  <si>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</si>
  <si>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</si>
  <si>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</si>
  <si>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</si>
  <si>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</si>
  <si>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</si>
  <si>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</si>
  <si>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</si>
  <si>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</si>
  <si>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</si>
  <si>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</si>
  <si>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</si>
  <si>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</si>
  <si>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</si>
  <si>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</si>
  <si>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</si>
  <si>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</si>
  <si>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</si>
  <si>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</si>
  <si>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</si>
  <si>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</si>
  <si>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</si>
  <si>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</si>
  <si>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</si>
  <si>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</si>
  <si>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</si>
  <si>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</si>
  <si>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</si>
  <si>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</si>
  <si>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</si>
  <si>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</si>
  <si>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</si>
  <si>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</si>
  <si>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</si>
  <si>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</si>
  <si>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</si>
  <si>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</si>
  <si>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</si>
  <si>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</si>
  <si>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</si>
  <si>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</si>
  <si>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</si>
  <si>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</si>
  <si>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</si>
  <si>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</si>
  <si>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</si>
  <si>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</si>
  <si>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</si>
  <si>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</si>
  <si>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</si>
  <si>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</si>
  <si>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</si>
  <si>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</si>
  <si>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</si>
  <si>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</si>
  <si>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</si>
  <si>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</si>
  <si>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</si>
  <si>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</si>
  <si>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</si>
  <si>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</si>
  <si>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</si>
  <si>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</si>
  <si>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</si>
  <si>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</si>
  <si>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</si>
  <si>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</si>
  <si>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</si>
  <si>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</si>
  <si>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</si>
  <si>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</si>
  <si>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</si>
  <si>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</si>
  <si>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</si>
  <si>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</si>
  <si>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</si>
  <si>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</si>
  <si>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</si>
  <si>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</si>
  <si>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</si>
  <si>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</si>
  <si>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</si>
  <si>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</si>
  <si>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</si>
  <si>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</si>
  <si>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</si>
  <si>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</si>
  <si>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</si>
  <si>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</si>
  <si>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</si>
  <si>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</si>
  <si>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</si>
  <si>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</si>
  <si>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</si>
  <si>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</si>
  <si>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</si>
  <si>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</si>
  <si>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</si>
  <si>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</si>
  <si>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</si>
  <si>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</si>
  <si>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</si>
  <si>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</si>
  <si>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</si>
  <si>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</si>
  <si>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</si>
  <si>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</si>
  <si>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</si>
  <si>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</si>
  <si>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</si>
  <si>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</si>
  <si>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</si>
  <si>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</si>
  <si>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</si>
  <si>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</si>
  <si>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</si>
  <si>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</si>
  <si>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</si>
  <si>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</si>
  <si>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</si>
  <si>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</si>
  <si>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</si>
  <si>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</si>
  <si>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</si>
  <si>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</si>
  <si>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</si>
  <si>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</si>
  <si>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</si>
  <si>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</si>
  <si>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</si>
  <si>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</si>
  <si>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</si>
  <si>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</si>
  <si>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</si>
  <si>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</si>
  <si>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</si>
  <si>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</si>
  <si>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</si>
  <si>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</si>
  <si>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</si>
  <si>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</si>
  <si>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</si>
  <si>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</si>
  <si>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</si>
  <si>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</si>
  <si>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</si>
  <si>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</si>
  <si>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</si>
  <si>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</si>
  <si>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</si>
  <si>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</si>
  <si>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</si>
  <si>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</si>
  <si>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</si>
  <si>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</si>
  <si>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</si>
  <si>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</si>
  <si>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</si>
  <si>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</si>
  <si>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</si>
  <si>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</si>
  <si>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</si>
  <si>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</si>
  <si>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</si>
  <si>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</si>
  <si>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</si>
  <si>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</si>
  <si>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</si>
  <si>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</si>
  <si>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</si>
  <si>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</si>
  <si>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</si>
  <si>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</si>
  <si>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</si>
  <si>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</si>
  <si>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</si>
  <si>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</si>
  <si>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</si>
  <si>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</si>
  <si>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</si>
  <si>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</si>
  <si>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</si>
  <si>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</si>
  <si>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</si>
  <si>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</si>
  <si>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</si>
  <si>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</si>
  <si>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</si>
  <si>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</si>
  <si>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</si>
  <si>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</si>
  <si>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</si>
  <si>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</si>
  <si>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</si>
  <si>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</si>
  <si>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</si>
  <si>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</si>
  <si>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</si>
  <si>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</si>
  <si>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</si>
  <si>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</si>
  <si>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</si>
  <si>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</si>
  <si>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</si>
  <si>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</si>
  <si>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</si>
  <si>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</si>
  <si>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</si>
  <si>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</si>
  <si>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</si>
  <si>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</si>
  <si>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</si>
  <si>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</si>
  <si>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</si>
  <si>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</si>
  <si>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</si>
  <si>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</si>
  <si>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</si>
  <si>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</si>
  <si>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</si>
  <si>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</si>
  <si>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</si>
  <si>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</si>
  <si>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</si>
  <si>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</si>
  <si>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</si>
  <si>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</si>
  <si>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</si>
  <si>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</si>
  <si>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</si>
  <si>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</si>
  <si>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</si>
  <si>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</si>
  <si>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</si>
  <si>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</si>
  <si>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</si>
  <si>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</si>
  <si>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</si>
  <si>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</si>
  <si>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</si>
  <si>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</si>
  <si>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</si>
  <si>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</si>
  <si>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</si>
  <si>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</si>
  <si>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</si>
  <si>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</si>
  <si>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</si>
  <si>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</si>
  <si>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</si>
  <si>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</si>
  <si>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</si>
  <si>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</si>
  <si>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</si>
  <si>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</si>
  <si>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</si>
  <si>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</si>
  <si>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</si>
  <si>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</si>
  <si>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</si>
  <si>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</si>
  <si>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</si>
  <si>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</si>
  <si>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</si>
  <si>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</si>
  <si>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</si>
  <si>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</si>
  <si>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</si>
  <si>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</si>
  <si>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</si>
  <si>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</si>
  <si>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</si>
  <si>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</si>
  <si>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</si>
  <si>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</si>
  <si>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</si>
  <si>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</si>
  <si>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</si>
  <si>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</si>
  <si>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</si>
  <si>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</si>
  <si>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</si>
  <si>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</si>
  <si>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</si>
  <si>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</si>
  <si>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</si>
  <si>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</si>
  <si>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</si>
  <si>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</si>
  <si>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</si>
  <si>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</si>
  <si>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</si>
  <si>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</si>
  <si>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</si>
  <si>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</si>
  <si>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</si>
  <si>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</si>
  <si>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</si>
  <si>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</si>
  <si>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</si>
  <si>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</si>
  <si>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</si>
  <si>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</si>
  <si>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</si>
  <si>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</si>
  <si>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</si>
  <si>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</si>
  <si>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</si>
  <si>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</si>
  <si>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</si>
  <si>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</si>
  <si>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</si>
  <si>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</si>
  <si>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</si>
  <si>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</si>
  <si>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</si>
  <si>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</si>
  <si>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</si>
  <si>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</si>
  <si>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</si>
  <si>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</si>
  <si>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</si>
  <si>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</si>
  <si>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</si>
  <si>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</si>
  <si>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</si>
  <si>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</si>
  <si>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</si>
  <si>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</si>
  <si>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</si>
  <si>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</si>
  <si>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</si>
  <si>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</si>
  <si>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</si>
  <si>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</si>
  <si>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</si>
  <si>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</si>
  <si>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</si>
  <si>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</si>
  <si>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</si>
  <si>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</si>
  <si>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</si>
  <si>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</si>
  <si>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</si>
  <si>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</si>
  <si>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</si>
  <si>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</si>
  <si>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</si>
  <si>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</si>
  <si>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</si>
  <si>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</si>
  <si>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</si>
  <si>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</si>
  <si>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</si>
  <si>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</si>
  <si>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</si>
  <si>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</si>
  <si>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</si>
  <si>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</si>
  <si>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</si>
  <si>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</si>
  <si>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</si>
  <si>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</si>
  <si>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</si>
  <si>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</si>
  <si>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</si>
  <si>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</si>
  <si>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</si>
  <si>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</si>
  <si>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</si>
  <si>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</si>
  <si>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</si>
  <si>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</si>
  <si>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</si>
  <si>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</si>
  <si>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</si>
  <si>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</si>
  <si>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</si>
  <si>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</si>
  <si>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</si>
  <si>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</si>
  <si>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</si>
  <si>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</si>
  <si>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</si>
  <si>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</si>
  <si>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</si>
  <si>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</si>
  <si>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</si>
  <si>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</si>
  <si>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</si>
  <si>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</si>
  <si>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</si>
  <si>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</si>
  <si>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</si>
  <si>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</si>
  <si>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</si>
  <si>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</si>
  <si>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</si>
  <si>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</si>
  <si>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</si>
  <si>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</si>
  <si>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</si>
  <si>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</si>
  <si>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</si>
  <si>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</si>
  <si>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</si>
  <si>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</si>
  <si>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</si>
  <si>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</si>
  <si>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</si>
  <si>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</si>
  <si>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</si>
  <si>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</si>
  <si>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</si>
  <si>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</si>
  <si>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</si>
  <si>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</si>
  <si>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</si>
  <si>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</si>
  <si>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</si>
  <si>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</si>
  <si>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</si>
  <si>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</si>
  <si>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</si>
  <si>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</si>
  <si>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</si>
  <si>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</si>
  <si>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</si>
  <si>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</si>
  <si>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</si>
  <si>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</si>
  <si>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</si>
  <si>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</si>
  <si>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</si>
  <si>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</si>
  <si>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</si>
  <si>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</si>
  <si>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</si>
  <si>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</si>
  <si>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</si>
  <si>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</si>
  <si>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</si>
  <si>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</si>
  <si>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</si>
  <si>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</si>
  <si>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</si>
  <si>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</si>
  <si>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</si>
  <si>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</si>
  <si>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</si>
  <si>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</si>
  <si>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</si>
  <si>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</si>
  <si>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</si>
  <si>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</si>
  <si>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</si>
  <si>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</si>
  <si>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</si>
  <si>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</si>
  <si>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</si>
  <si>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</si>
  <si>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</si>
  <si>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</si>
  <si>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</si>
  <si>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</si>
  <si>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</si>
  <si>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</si>
  <si>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</si>
  <si>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</si>
  <si>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</si>
  <si>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</si>
  <si>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</si>
  <si>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</si>
  <si>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</si>
  <si>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</si>
  <si>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</si>
  <si>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</si>
  <si>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</si>
  <si>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</si>
  <si>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</si>
  <si>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</si>
  <si>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</si>
  <si>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</si>
  <si>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</si>
  <si>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</si>
  <si>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</si>
  <si>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</si>
  <si>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</si>
  <si>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</si>
  <si>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</si>
  <si>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</si>
  <si>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</si>
  <si>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</si>
  <si>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</si>
  <si>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</si>
  <si>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</si>
  <si>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</si>
  <si>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</si>
  <si>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</si>
  <si>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</si>
  <si>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</si>
  <si>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</si>
  <si>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</si>
  <si>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</si>
  <si>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</si>
  <si>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</si>
  <si>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</si>
  <si>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</si>
  <si>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</si>
  <si>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</si>
  <si>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</si>
  <si>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</si>
  <si>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</si>
  <si>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</si>
  <si>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</si>
  <si>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</si>
  <si>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</si>
  <si>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</si>
  <si>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</si>
  <si>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</si>
  <si>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</si>
  <si>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</si>
  <si>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</si>
  <si>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</si>
  <si>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</si>
  <si>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</si>
  <si>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</si>
  <si>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</si>
  <si>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</si>
  <si>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</si>
  <si>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</si>
  <si>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</si>
  <si>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</si>
  <si>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</si>
  <si>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</si>
  <si>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</si>
  <si>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</si>
  <si>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</si>
  <si>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</si>
  <si>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</si>
  <si>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</si>
  <si>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</si>
  <si>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</si>
  <si>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</si>
  <si>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</si>
  <si>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</si>
  <si>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</si>
  <si>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</si>
  <si>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</si>
  <si>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</si>
  <si>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</si>
  <si>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</si>
  <si>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</si>
  <si>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</si>
  <si>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</si>
  <si>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</si>
  <si>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</si>
  <si>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</si>
  <si>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</si>
  <si>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</si>
  <si>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</si>
  <si>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</si>
  <si>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</si>
  <si>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</si>
  <si>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</si>
  <si>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</si>
  <si>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</si>
  <si>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</si>
  <si>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</si>
  <si>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</si>
  <si>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</si>
  <si>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</si>
  <si>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</si>
  <si>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</si>
  <si>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</si>
  <si>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</si>
  <si>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</si>
  <si>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</si>
  <si>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</si>
  <si>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</si>
  <si>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</si>
  <si>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</si>
  <si>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</si>
  <si>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</si>
  <si>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</si>
  <si>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</si>
  <si>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</si>
  <si>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</si>
  <si>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</si>
  <si>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</si>
  <si>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</si>
  <si>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</si>
  <si>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</si>
  <si>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</si>
  <si>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</si>
  <si>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</si>
  <si>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</si>
  <si>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</si>
  <si>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</si>
  <si>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</si>
  <si>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</si>
  <si>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</si>
  <si>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</si>
  <si>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</si>
  <si>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</si>
  <si>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</si>
  <si>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</si>
  <si>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</si>
  <si>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</si>
  <si>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</si>
  <si>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</si>
  <si>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</si>
  <si>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</si>
  <si>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</si>
  <si>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</si>
  <si>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</si>
  <si>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</si>
  <si>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</si>
  <si>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</si>
  <si>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</si>
  <si>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</si>
  <si>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</si>
  <si>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</si>
  <si>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</si>
  <si>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</si>
  <si>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</si>
  <si>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</si>
  <si>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</si>
  <si>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</si>
  <si>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</si>
  <si>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</si>
  <si>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</si>
  <si>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</si>
  <si>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</si>
  <si>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</si>
  <si>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</si>
  <si>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</si>
  <si>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</si>
  <si>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</si>
  <si>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</si>
  <si>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</si>
  <si>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</si>
  <si>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</si>
  <si>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</si>
  <si>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</si>
  <si>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</si>
  <si>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</si>
  <si>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</si>
  <si>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</si>
  <si>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</si>
  <si>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</si>
  <si>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</si>
  <si>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</si>
  <si>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</si>
  <si>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</si>
  <si>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</si>
  <si>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</si>
  <si>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</si>
  <si>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</si>
  <si>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</si>
  <si>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</si>
  <si>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</si>
  <si>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</si>
  <si>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</si>
  <si>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</si>
  <si>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</si>
  <si>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</si>
  <si>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</si>
  <si>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</si>
  <si>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</si>
  <si>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</si>
  <si>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</si>
  <si>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</si>
  <si>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</si>
  <si>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</si>
  <si>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</si>
  <si>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</si>
  <si>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</si>
  <si>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</si>
  <si>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</si>
  <si>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</si>
  <si>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</si>
  <si>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</si>
  <si>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</si>
  <si>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</si>
  <si>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</si>
  <si>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</si>
  <si>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</si>
  <si>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</si>
  <si>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</si>
  <si>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</si>
  <si>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</si>
  <si>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</si>
  <si>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</si>
  <si>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</si>
  <si>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</si>
  <si>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</si>
  <si>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</si>
  <si>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</si>
  <si>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</si>
  <si>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</si>
  <si>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</si>
  <si>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</si>
  <si>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</si>
  <si>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</si>
  <si>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</si>
  <si>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</si>
  <si>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</si>
  <si>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</si>
  <si>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</si>
  <si>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</si>
  <si>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</si>
  <si>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</si>
  <si>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</si>
  <si>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</si>
  <si>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</si>
  <si>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</si>
  <si>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</si>
  <si>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</si>
  <si>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</si>
  <si>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</si>
  <si>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</si>
  <si>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</si>
  <si>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</si>
  <si>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</si>
  <si>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</si>
  <si>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</si>
  <si>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</si>
  <si>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</si>
  <si>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</si>
  <si>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</si>
  <si>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</si>
  <si>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</si>
  <si>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</si>
  <si>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</si>
  <si>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</si>
  <si>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</si>
  <si>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</si>
  <si>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</si>
  <si>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</si>
  <si>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</si>
  <si>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</si>
  <si>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</si>
  <si>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</si>
  <si>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</si>
  <si>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</si>
  <si>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</si>
  <si>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</si>
  <si>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</si>
  <si>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</si>
  <si>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</si>
  <si>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</si>
  <si>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</si>
  <si>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</si>
  <si>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</si>
  <si>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</si>
  <si>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</si>
  <si>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</si>
  <si>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</si>
  <si>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</si>
  <si>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</si>
  <si>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</si>
  <si>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</si>
  <si>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</si>
  <si>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</si>
  <si>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</si>
  <si>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</si>
  <si>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</si>
  <si>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</si>
  <si>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</si>
  <si>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</si>
  <si>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</si>
  <si>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</si>
  <si>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</si>
  <si>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</si>
  <si>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</si>
  <si>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</si>
  <si>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</si>
  <si>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</si>
  <si>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</si>
  <si>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</si>
  <si>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</si>
  <si>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</si>
  <si>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</si>
  <si>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</si>
  <si>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</si>
  <si>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</si>
  <si>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</si>
  <si>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</si>
  <si>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</si>
  <si>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</si>
  <si>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</si>
  <si>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</si>
  <si>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</si>
  <si>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</si>
  <si>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</si>
  <si>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</si>
  <si>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</si>
  <si>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</si>
  <si>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</si>
  <si>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</si>
  <si>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</si>
  <si>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</si>
  <si>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</si>
  <si>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</si>
  <si>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</si>
  <si>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</si>
  <si>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</si>
  <si>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</si>
  <si>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</si>
  <si>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</si>
  <si>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</si>
  <si>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</si>
  <si>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</si>
  <si>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</si>
  <si>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</si>
  <si>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</si>
  <si>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</si>
  <si>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</si>
  <si>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</si>
  <si>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</si>
  <si>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</si>
  <si>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</si>
  <si>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</si>
  <si>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</si>
  <si>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</si>
  <si>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</si>
  <si>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</si>
  <si>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</si>
  <si>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</si>
  <si>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</si>
  <si>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</si>
  <si>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</si>
  <si>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</si>
  <si>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</si>
  <si>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</si>
  <si>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</si>
  <si>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</si>
  <si>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</si>
  <si>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</si>
  <si>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</si>
  <si>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</si>
  <si>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</si>
  <si>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</si>
  <si>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</si>
  <si>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</si>
  <si>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</si>
  <si>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</si>
  <si>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</si>
  <si>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</si>
  <si>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</si>
  <si>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</si>
  <si>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</si>
  <si>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</si>
  <si>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</si>
  <si>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</si>
  <si>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</si>
  <si>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</si>
  <si>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</si>
  <si>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</si>
  <si>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</si>
  <si>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</si>
  <si>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</si>
  <si>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</si>
  <si>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</si>
  <si>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</si>
  <si>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</si>
  <si>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</si>
  <si>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</si>
  <si>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</si>
  <si>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</si>
  <si>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</si>
  <si>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</si>
  <si>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</si>
  <si>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</si>
  <si>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</si>
  <si>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</si>
  <si>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</si>
  <si>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</si>
  <si>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</si>
  <si>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</si>
  <si>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</si>
  <si>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</si>
  <si>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</si>
  <si>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</si>
  <si>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</si>
  <si>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</si>
  <si>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</si>
  <si>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</si>
  <si>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</si>
  <si>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</si>
  <si>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</si>
  <si>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</si>
  <si>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</si>
  <si>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</si>
  <si>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</si>
  <si>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</si>
  <si>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</si>
  <si>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</si>
  <si>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</si>
  <si>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</si>
  <si>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</si>
  <si>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</si>
  <si>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</si>
  <si>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</si>
  <si>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</si>
  <si>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</si>
  <si>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</si>
  <si>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</si>
  <si>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</si>
  <si>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</si>
  <si>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</si>
  <si>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</si>
  <si>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</si>
  <si>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</si>
  <si>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</si>
  <si>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</si>
  <si>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</si>
  <si>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</si>
  <si>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</si>
  <si>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</si>
  <si>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</si>
  <si>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</si>
  <si>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</si>
  <si>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</si>
  <si>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</si>
  <si>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</si>
  <si>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</si>
  <si>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</si>
  <si>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</si>
  <si>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</si>
  <si>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</si>
  <si>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</si>
  <si>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</si>
  <si>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</si>
  <si>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</si>
  <si>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</si>
  <si>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</si>
  <si>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</si>
  <si>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</si>
  <si>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</si>
  <si>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</si>
  <si>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</si>
  <si>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</si>
  <si>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</si>
  <si>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</si>
  <si>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</si>
  <si>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</si>
  <si>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</si>
  <si>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</si>
  <si>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</si>
  <si>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</si>
  <si>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</si>
  <si>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</si>
  <si>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</si>
  <si>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</si>
  <si>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</si>
  <si>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</si>
  <si>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</si>
  <si>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</si>
  <si>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</si>
  <si>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</si>
  <si>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</si>
  <si>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</si>
  <si>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</si>
  <si>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</si>
  <si>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</si>
  <si>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</si>
  <si>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</si>
  <si>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</si>
  <si>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</si>
  <si>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</si>
  <si>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</si>
  <si>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</si>
  <si>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</si>
  <si>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</si>
  <si>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</si>
  <si>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</si>
  <si>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</si>
  <si>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</si>
  <si>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</si>
  <si>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</si>
  <si>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</si>
  <si>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</si>
  <si>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</si>
  <si>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</si>
  <si>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</si>
  <si>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</si>
  <si>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</si>
  <si>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</si>
  <si>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</si>
  <si>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</si>
  <si>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</si>
  <si>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</si>
  <si>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</si>
  <si>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</si>
  <si>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</si>
  <si>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</si>
  <si>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</si>
  <si>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</si>
  <si>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</si>
  <si>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</si>
  <si>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</si>
  <si>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</si>
  <si>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</si>
  <si>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</si>
  <si>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</si>
  <si>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</si>
  <si>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</si>
  <si>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</si>
  <si>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</si>
  <si>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</si>
  <si>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</si>
  <si>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</si>
  <si>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</si>
  <si>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</si>
  <si>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</si>
  <si>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</si>
  <si>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</si>
  <si>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</si>
  <si>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</si>
  <si>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</si>
  <si>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</si>
  <si>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</si>
  <si>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</si>
  <si>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</si>
  <si>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</si>
  <si>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</si>
  <si>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</si>
  <si>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</si>
  <si>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</si>
  <si>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</si>
  <si>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</si>
  <si>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</si>
  <si>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</si>
  <si>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</si>
  <si>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</si>
  <si>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</si>
  <si>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</si>
  <si>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</si>
  <si>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</si>
  <si>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</si>
  <si>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</si>
  <si>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</si>
  <si>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</si>
  <si>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</si>
  <si>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</si>
  <si>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</si>
  <si>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</si>
  <si>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</si>
  <si>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</si>
  <si>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</si>
  <si>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</si>
  <si>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</si>
  <si>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</si>
  <si>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</si>
  <si>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</si>
  <si>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</si>
  <si>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</si>
  <si>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</si>
  <si>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</si>
  <si>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</si>
  <si>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</si>
  <si>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</si>
  <si>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</si>
  <si>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</si>
  <si>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</si>
  <si>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</si>
  <si>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</si>
  <si>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</si>
  <si>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</si>
  <si>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</si>
  <si>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</si>
  <si>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</si>
  <si>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</si>
  <si>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</si>
  <si>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</si>
  <si>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</si>
  <si>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</si>
  <si>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</si>
  <si>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</si>
  <si>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</si>
  <si>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</si>
  <si>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</si>
  <si>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</si>
  <si>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</si>
  <si>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</si>
  <si>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</si>
  <si>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</si>
  <si>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</si>
  <si>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</si>
  <si>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</si>
  <si>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</si>
  <si>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</si>
  <si>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</si>
  <si>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</si>
  <si>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</si>
  <si>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</si>
  <si>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</si>
  <si>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</si>
  <si>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</si>
  <si>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</si>
  <si>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</si>
  <si>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</si>
  <si>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</si>
  <si>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</si>
  <si>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</si>
  <si>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</si>
  <si>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</si>
  <si>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</si>
  <si>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</si>
  <si>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</si>
  <si>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</si>
  <si>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</si>
  <si>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</si>
  <si>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</si>
  <si>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</si>
  <si>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</si>
  <si>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</si>
  <si>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</si>
  <si>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</si>
  <si>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</si>
  <si>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</si>
  <si>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</si>
  <si>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</si>
  <si>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</si>
  <si>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</si>
  <si>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</si>
  <si>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</si>
  <si>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</si>
  <si>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</si>
  <si>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</si>
  <si>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</si>
  <si>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</si>
  <si>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</si>
  <si>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</si>
  <si>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</si>
  <si>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</si>
  <si>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</si>
  <si>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</si>
  <si>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</si>
  <si>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</si>
  <si>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</si>
  <si>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</si>
  <si>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</si>
  <si>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</si>
  <si>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</si>
  <si>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</si>
  <si>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</si>
  <si>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</si>
  <si>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</si>
  <si>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</si>
  <si>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</si>
  <si>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</si>
  <si>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</si>
  <si>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</si>
  <si>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</si>
  <si>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</si>
  <si>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</si>
  <si>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</si>
  <si>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</si>
  <si>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</si>
  <si>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</si>
  <si>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</si>
  <si>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</si>
  <si>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</si>
  <si>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</si>
  <si>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</si>
  <si>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</si>
  <si>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</si>
  <si>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</si>
  <si>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</si>
  <si>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</si>
  <si>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</si>
  <si>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</si>
  <si>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</si>
  <si>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</si>
  <si>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</si>
  <si>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</si>
  <si>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</si>
  <si>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</si>
  <si>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</si>
  <si>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</si>
  <si>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</si>
  <si>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</si>
  <si>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</si>
  <si>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</si>
  <si>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</si>
  <si>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</si>
  <si>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</si>
  <si>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</si>
  <si>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</si>
  <si>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</si>
  <si>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</si>
  <si>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</si>
  <si>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</si>
  <si>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</si>
  <si>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</si>
  <si>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</si>
  <si>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</si>
  <si>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</si>
  <si>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</si>
  <si>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</si>
  <si>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</si>
  <si>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</si>
  <si>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</si>
  <si>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</si>
  <si>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</si>
  <si>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</si>
  <si>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</si>
  <si>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</si>
  <si>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</si>
  <si>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</si>
  <si>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</si>
  <si>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</si>
  <si>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</si>
  <si>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</si>
  <si>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</si>
  <si>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</si>
  <si>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</si>
  <si>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</si>
  <si>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</si>
  <si>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</si>
  <si>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</si>
  <si>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</si>
  <si>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</si>
  <si>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</si>
  <si>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</si>
  <si>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</si>
  <si>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</si>
  <si>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</si>
  <si>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</si>
  <si>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</si>
  <si>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</si>
  <si>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</si>
  <si>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</si>
  <si>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</si>
  <si>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</si>
  <si>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</si>
  <si>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</si>
  <si>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</si>
  <si>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</si>
  <si>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</si>
  <si>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</si>
  <si>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</si>
  <si>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</si>
  <si>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</si>
  <si>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</si>
  <si>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</si>
  <si>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</si>
  <si>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</si>
  <si>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</si>
  <si>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</si>
  <si>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</si>
  <si>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</si>
  <si>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</si>
  <si>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</si>
  <si>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</si>
  <si>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</si>
  <si>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</si>
  <si>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</si>
  <si>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</si>
  <si>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</si>
  <si>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</si>
  <si>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</si>
  <si>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</si>
  <si>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</si>
  <si>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</si>
  <si>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</si>
  <si>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</si>
  <si>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</si>
  <si>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</si>
  <si>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</si>
  <si>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</si>
  <si>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</si>
  <si>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</si>
  <si>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</si>
  <si>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</si>
  <si>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</si>
  <si>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</si>
  <si>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</si>
  <si>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</si>
  <si>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</si>
  <si>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</si>
  <si>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</si>
  <si>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</si>
  <si>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</si>
  <si>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</si>
  <si>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</si>
  <si>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</si>
  <si>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</si>
  <si>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</si>
  <si>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</si>
  <si>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</si>
  <si>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</si>
  <si>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</si>
  <si>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</si>
  <si>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</si>
  <si>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</si>
  <si>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</si>
  <si>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</si>
  <si>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</si>
  <si>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</si>
  <si>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</si>
  <si>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</si>
  <si>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</si>
  <si>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</si>
  <si>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</si>
  <si>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</si>
  <si>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</si>
  <si>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</si>
  <si>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</si>
  <si>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</si>
  <si>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</si>
  <si>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</si>
  <si>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</si>
  <si>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</si>
  <si>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</si>
  <si>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</si>
  <si>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</si>
  <si>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</si>
  <si>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</si>
  <si>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</si>
  <si>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</si>
  <si>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</si>
  <si>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</si>
  <si>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</si>
  <si>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</si>
  <si>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</si>
  <si>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</si>
  <si>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</si>
  <si>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</si>
  <si>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</si>
  <si>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</si>
  <si>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</si>
  <si>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</si>
  <si>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</si>
  <si>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</si>
  <si>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</si>
  <si>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</si>
  <si>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</si>
  <si>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</si>
  <si>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</si>
  <si>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</si>
  <si>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</si>
  <si>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</si>
  <si>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</si>
  <si>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</si>
  <si>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</si>
  <si>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</si>
  <si>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</si>
  <si>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</si>
  <si>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</si>
  <si>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</si>
  <si>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</si>
  <si>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</si>
  <si>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</si>
  <si>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</si>
  <si>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</si>
  <si>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</si>
  <si>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</si>
  <si>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</si>
  <si>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</si>
  <si>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</si>
  <si>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</si>
  <si>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</si>
  <si>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</si>
  <si>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</si>
  <si>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</si>
  <si>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</si>
  <si>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</si>
  <si>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</si>
  <si>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</si>
  <si>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</si>
  <si>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</si>
  <si>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</si>
  <si>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</si>
  <si>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</si>
  <si>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</si>
  <si>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</si>
  <si>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</si>
  <si>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</si>
  <si>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</si>
  <si>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</si>
  <si>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</si>
  <si>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</si>
  <si>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</si>
  <si>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</si>
  <si>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</si>
  <si>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</si>
  <si>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</si>
  <si>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</si>
  <si>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</si>
  <si>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</si>
  <si>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</si>
  <si>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</si>
  <si>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</si>
  <si>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</si>
  <si>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</si>
  <si>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</si>
  <si>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</si>
  <si>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</si>
  <si>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</si>
  <si>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</si>
  <si>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</si>
  <si>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</si>
  <si>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</si>
  <si>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</si>
  <si>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</si>
  <si>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</si>
  <si>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</si>
  <si>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</si>
  <si>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</si>
  <si>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</si>
  <si>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</si>
  <si>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</si>
  <si>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</si>
  <si>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</si>
  <si>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</si>
  <si>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</si>
  <si>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</si>
  <si>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</si>
  <si>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</si>
  <si>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</si>
  <si>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</si>
  <si>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</si>
  <si>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</si>
  <si>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</si>
  <si>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</si>
  <si>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</si>
  <si>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</si>
  <si>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</si>
  <si>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</si>
  <si>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</si>
  <si>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</si>
  <si>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</si>
  <si>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</si>
  <si>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</si>
  <si>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</si>
  <si>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</si>
  <si>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</si>
  <si>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</si>
  <si>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</si>
  <si>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</si>
  <si>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</si>
  <si>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</si>
  <si>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</si>
  <si>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</si>
  <si>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</si>
  <si>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</si>
  <si>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</si>
  <si>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</si>
  <si>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</si>
  <si>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</si>
  <si>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</si>
  <si>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</si>
  <si>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</si>
  <si>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</si>
  <si>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</si>
  <si>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</si>
  <si>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</si>
  <si>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</si>
  <si>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</si>
  <si>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</si>
  <si>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</si>
  <si>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</si>
  <si>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</si>
  <si>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</si>
  <si>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</si>
  <si>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</si>
  <si>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</si>
  <si>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</si>
  <si>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</si>
  <si>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</si>
  <si>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</si>
  <si>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</si>
  <si>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</si>
  <si>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</si>
  <si>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</si>
  <si>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</si>
  <si>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</si>
  <si>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</si>
  <si>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</si>
  <si>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</si>
  <si>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</si>
  <si>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</si>
  <si>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</si>
  <si>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</si>
  <si>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</si>
  <si>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</si>
  <si>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</si>
  <si>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</si>
  <si>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</si>
  <si>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</si>
  <si>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</si>
  <si>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</si>
  <si>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</si>
  <si>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</si>
  <si>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</si>
  <si>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</si>
  <si>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</si>
  <si>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</si>
  <si>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</si>
  <si>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</si>
  <si>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</si>
  <si>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</si>
  <si>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</si>
  <si>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</si>
  <si>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</si>
  <si>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</si>
  <si>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</si>
  <si>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</si>
  <si>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</si>
  <si>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</si>
  <si>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</si>
  <si>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</si>
  <si>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</si>
  <si>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</si>
  <si>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</si>
  <si>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</si>
  <si>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</si>
  <si>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</si>
  <si>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</si>
  <si>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</si>
  <si>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</si>
  <si>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</si>
  <si>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</si>
  <si>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</si>
  <si>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</si>
  <si>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</si>
  <si>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</si>
  <si>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</si>
  <si>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</si>
  <si>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</si>
  <si>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</si>
  <si>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</si>
  <si>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</si>
  <si>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</si>
  <si>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</si>
  <si>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</si>
  <si>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</si>
  <si>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</si>
  <si>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</si>
  <si>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</si>
  <si>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</si>
  <si>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</si>
  <si>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</si>
  <si>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</si>
  <si>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</si>
  <si>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</si>
  <si>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</si>
  <si>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</si>
  <si>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</si>
  <si>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</si>
  <si>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</si>
  <si>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</si>
  <si>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</si>
  <si>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</si>
  <si>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</si>
  <si>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</si>
  <si>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</si>
  <si>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</si>
  <si>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</si>
  <si>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</si>
  <si>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</si>
  <si>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</si>
  <si>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</si>
  <si>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</si>
  <si>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</si>
  <si>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</si>
  <si>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</si>
  <si>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</si>
  <si>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</si>
  <si>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</si>
  <si>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</si>
  <si>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</si>
  <si>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</si>
  <si>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</si>
  <si>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</si>
  <si>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</si>
  <si>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</si>
  <si>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</si>
  <si>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</si>
  <si>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</si>
  <si>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</si>
  <si>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</si>
  <si>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</si>
  <si>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</si>
  <si>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</si>
  <si>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</si>
  <si>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</si>
  <si>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</si>
  <si>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</si>
  <si>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</si>
  <si>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</si>
  <si>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</si>
  <si>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</si>
  <si>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</si>
  <si>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</si>
  <si>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</si>
  <si>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</si>
  <si>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</si>
  <si>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</si>
  <si>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</si>
  <si>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</si>
  <si>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</si>
  <si>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</si>
  <si>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</si>
  <si>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</si>
  <si>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</si>
  <si>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</si>
  <si>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</si>
  <si>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</si>
  <si>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</si>
  <si>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</si>
  <si>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</si>
  <si>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</si>
  <si>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</si>
  <si>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</si>
  <si>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</si>
  <si>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</si>
  <si>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</si>
  <si>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</si>
  <si>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</si>
  <si>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</si>
  <si>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</si>
  <si>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</si>
  <si>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</si>
  <si>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</si>
  <si>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</si>
  <si>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</si>
  <si>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</si>
  <si>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</si>
  <si>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</si>
  <si>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</si>
  <si>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</si>
  <si>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</si>
  <si>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</si>
  <si>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</si>
  <si>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</si>
  <si>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</si>
  <si>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</si>
  <si>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</si>
  <si>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</si>
  <si>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</si>
  <si>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</si>
  <si>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</si>
  <si>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</si>
  <si>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</si>
  <si>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</si>
  <si>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</si>
  <si>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</si>
  <si>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</si>
  <si>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</si>
  <si>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</si>
  <si>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</si>
  <si>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</si>
  <si>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</si>
  <si>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</si>
  <si>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</si>
  <si>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</si>
  <si>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</si>
  <si>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</si>
  <si>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</si>
  <si>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</si>
  <si>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</si>
  <si>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</si>
  <si>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</si>
  <si>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</si>
  <si>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</si>
  <si>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</si>
  <si>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</si>
  <si>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</si>
  <si>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</si>
  <si>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</si>
  <si>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</si>
  <si>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</si>
  <si>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</si>
  <si>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</si>
  <si>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</si>
  <si>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</si>
  <si>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</si>
  <si>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</si>
  <si>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</si>
  <si>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</si>
  <si>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</si>
  <si>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</si>
  <si>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</si>
  <si>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</si>
  <si>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</si>
  <si>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</si>
  <si>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</si>
  <si>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</si>
  <si>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</si>
  <si>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</si>
  <si>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</si>
  <si>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</si>
  <si>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</si>
  <si>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</si>
  <si>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</si>
  <si>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</si>
  <si>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</si>
  <si>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</si>
  <si>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</si>
  <si>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</si>
  <si>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</si>
  <si>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</si>
  <si>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</si>
  <si>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</si>
  <si>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</si>
  <si>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</si>
  <si>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</si>
  <si>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</si>
  <si>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</si>
  <si>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</si>
  <si>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</si>
  <si>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</si>
  <si>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</si>
  <si>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</si>
  <si>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</si>
  <si>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</si>
  <si>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</si>
  <si>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</si>
  <si>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</si>
  <si>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</si>
  <si>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</si>
  <si>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</si>
  <si>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</si>
  <si>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</si>
  <si>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</si>
  <si>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</si>
  <si>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</si>
  <si>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</si>
  <si>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</si>
  <si>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</si>
  <si>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</si>
  <si>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</si>
  <si>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</si>
  <si>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</si>
  <si>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</si>
  <si>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</si>
  <si>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</si>
  <si>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</si>
  <si>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</si>
  <si>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</si>
  <si>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</si>
  <si>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</si>
  <si>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</si>
  <si>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</si>
  <si>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</si>
  <si>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</si>
  <si>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</si>
  <si>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</si>
  <si>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</si>
  <si>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</si>
  <si>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</si>
  <si>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</si>
  <si>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</si>
  <si>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</si>
  <si>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</si>
  <si>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</si>
  <si>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</si>
  <si>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</si>
  <si>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</si>
  <si>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</si>
  <si>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</si>
  <si>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</si>
  <si>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</si>
  <si>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</si>
  <si>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</si>
  <si>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</si>
  <si>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</si>
  <si>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</si>
  <si>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</si>
  <si>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</si>
  <si>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</si>
  <si>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</si>
  <si>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</si>
  <si>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</si>
  <si>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</si>
  <si>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</si>
  <si>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</si>
  <si>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</si>
  <si>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</si>
  <si>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</si>
  <si>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</si>
  <si>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</si>
  <si>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</si>
  <si>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</si>
  <si>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</si>
  <si>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</si>
  <si>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</si>
  <si>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</si>
  <si>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</si>
  <si>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</si>
  <si>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</si>
  <si>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</si>
  <si>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</si>
  <si>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</si>
  <si>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</si>
  <si>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</si>
  <si>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</si>
  <si>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</si>
  <si>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</si>
  <si>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</si>
  <si>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</si>
  <si>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</si>
  <si>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</si>
  <si>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</si>
  <si>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</si>
  <si>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</si>
  <si>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</si>
  <si>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</si>
  <si>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</si>
  <si>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</si>
  <si>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</si>
  <si>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</si>
  <si>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</si>
  <si>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</si>
  <si>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</si>
  <si>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</si>
  <si>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</si>
  <si>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</si>
  <si>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</si>
  <si>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</si>
  <si>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</si>
  <si>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</si>
  <si>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</si>
  <si>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</si>
  <si>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</si>
  <si>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</si>
  <si>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</si>
  <si>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</si>
  <si>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</si>
  <si>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</si>
  <si>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</si>
  <si>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</si>
  <si>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</si>
  <si>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</si>
  <si>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</si>
  <si>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</si>
  <si>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</si>
  <si>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</si>
  <si>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</si>
  <si>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</si>
  <si>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</si>
  <si>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</si>
  <si>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</si>
  <si>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</si>
  <si>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</si>
  <si>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</si>
  <si>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</si>
  <si>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</si>
  <si>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</si>
  <si>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</si>
  <si>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</si>
  <si>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</si>
  <si>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</si>
  <si>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</si>
  <si>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</si>
  <si>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</si>
  <si>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</si>
  <si>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</si>
  <si>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</si>
  <si>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</si>
  <si>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</si>
  <si>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</si>
  <si>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</si>
  <si>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</si>
  <si>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</si>
  <si>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</si>
  <si>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</si>
  <si>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</si>
  <si>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</si>
  <si>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</si>
  <si>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</si>
  <si>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</si>
  <si>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</si>
  <si>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</si>
  <si>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</si>
  <si>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</si>
  <si>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</si>
  <si>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</si>
  <si>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</si>
  <si>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</si>
  <si>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</si>
  <si>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</si>
  <si>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</si>
  <si>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</si>
  <si>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</si>
  <si>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</si>
  <si>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</si>
  <si>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</si>
  <si>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</si>
  <si>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</si>
  <si>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</si>
  <si>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</si>
  <si>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</si>
  <si>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</si>
  <si>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</si>
  <si>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</si>
  <si>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</si>
  <si>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</si>
  <si>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</si>
  <si>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</si>
  <si>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</si>
  <si>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</si>
  <si>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</si>
  <si>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</si>
  <si>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</si>
  <si>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</si>
  <si>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</si>
  <si>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</si>
  <si>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</si>
  <si>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</si>
  <si>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</si>
  <si>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</si>
  <si>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</si>
  <si>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</si>
  <si>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</si>
  <si>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</si>
  <si>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</si>
  <si>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</si>
  <si>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</si>
  <si>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</si>
  <si>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</si>
  <si>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</si>
  <si>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</si>
  <si>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</si>
  <si>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</si>
  <si>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</si>
  <si>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</si>
  <si>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</si>
  <si>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</si>
  <si>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</si>
  <si>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</si>
  <si>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</si>
  <si>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</si>
  <si>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</si>
  <si>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</si>
  <si>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</si>
  <si>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</si>
  <si>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</si>
  <si>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</si>
  <si>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</si>
  <si>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</si>
  <si>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</si>
  <si>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</si>
  <si>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</si>
  <si>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</si>
  <si>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</si>
  <si>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</si>
  <si>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</si>
  <si>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</si>
  <si>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</si>
  <si>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</si>
  <si>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</si>
  <si>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</si>
  <si>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</si>
  <si>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</si>
  <si>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</si>
  <si>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</si>
  <si>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</si>
  <si>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</si>
  <si>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</si>
  <si>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</si>
  <si>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</si>
  <si>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</si>
  <si>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</si>
  <si>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</si>
  <si>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</si>
  <si>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</si>
  <si>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</si>
  <si>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</si>
  <si>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</si>
  <si>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</si>
  <si>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</si>
  <si>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</si>
  <si>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</si>
  <si>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</si>
  <si>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</si>
  <si>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</si>
  <si>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</si>
  <si>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</si>
  <si>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</si>
  <si>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</si>
  <si>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</si>
  <si>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</si>
  <si>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</si>
  <si>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</si>
  <si>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</si>
  <si>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</si>
  <si>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</si>
  <si>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</si>
  <si>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</si>
  <si>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</si>
  <si>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</si>
  <si>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</si>
  <si>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</si>
  <si>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</si>
  <si>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</si>
  <si>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</si>
  <si>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</si>
  <si>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</si>
  <si>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</si>
  <si>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</si>
  <si>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</si>
  <si>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</si>
  <si>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</si>
  <si>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</si>
  <si>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</si>
  <si>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</si>
  <si>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</si>
  <si>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</si>
  <si>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</si>
  <si>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</si>
  <si>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</si>
  <si>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</si>
  <si>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</si>
  <si>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</si>
  <si>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</si>
  <si>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</si>
  <si>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</si>
  <si>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</si>
  <si>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</si>
  <si>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</si>
  <si>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</si>
  <si>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</si>
  <si>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</si>
  <si>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</si>
  <si>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</si>
  <si>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</si>
  <si>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</si>
  <si>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</si>
  <si>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</si>
  <si>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</si>
  <si>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</si>
  <si>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</si>
  <si>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</si>
  <si>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</si>
  <si>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</si>
  <si>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</si>
  <si>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</si>
  <si>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</si>
  <si>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</si>
  <si>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</si>
  <si>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</si>
  <si>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</si>
  <si>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</si>
  <si>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</si>
  <si>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</si>
  <si>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</si>
  <si>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</si>
  <si>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</si>
  <si>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</si>
  <si>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</si>
  <si>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</si>
  <si>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</si>
  <si>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</si>
  <si>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</si>
  <si>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</si>
  <si>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</si>
  <si>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</si>
  <si>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</si>
  <si>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</si>
  <si>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</si>
  <si>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</si>
  <si>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</si>
  <si>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</si>
  <si>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</si>
  <si>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</si>
  <si>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</si>
  <si>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</si>
  <si>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</si>
  <si>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</si>
  <si>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</si>
  <si>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</si>
  <si>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</si>
  <si>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</si>
  <si>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</si>
  <si>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</si>
  <si>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</si>
  <si>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</si>
  <si>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</si>
  <si>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</si>
  <si>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</si>
  <si>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</si>
  <si>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</si>
  <si>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</si>
  <si>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</si>
  <si>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</si>
  <si>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</si>
  <si>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</si>
  <si>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</si>
  <si>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</si>
  <si>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</si>
  <si>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</si>
  <si>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</si>
  <si>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</si>
  <si>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</si>
  <si>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</si>
  <si>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</si>
  <si>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</si>
  <si>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</si>
  <si>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</si>
  <si>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</si>
  <si>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</si>
  <si>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</si>
  <si>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</si>
  <si>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</si>
  <si>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</si>
  <si>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</si>
  <si>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</si>
  <si>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</si>
  <si>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</si>
  <si>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</si>
  <si>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</si>
  <si>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</si>
  <si>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</si>
  <si>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</si>
  <si>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</si>
  <si>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</si>
  <si>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</si>
  <si>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</si>
  <si>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</si>
  <si>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</si>
  <si>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</si>
  <si>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</si>
  <si>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</si>
  <si>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</si>
  <si>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</si>
  <si>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</si>
  <si>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</si>
  <si>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</si>
  <si>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</si>
  <si>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</si>
  <si>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</si>
  <si>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</si>
  <si>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</si>
  <si>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</si>
  <si>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</si>
  <si>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</si>
  <si>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</si>
  <si>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</si>
  <si>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</si>
  <si>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</si>
  <si>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</si>
  <si>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</si>
  <si>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</si>
  <si>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</si>
  <si>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</si>
  <si>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</si>
  <si>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</si>
  <si>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</si>
  <si>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</si>
  <si>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</si>
  <si>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</si>
  <si>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</si>
  <si>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</si>
  <si>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</si>
  <si>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</si>
  <si>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</si>
  <si>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</si>
  <si>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</si>
  <si>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</si>
  <si>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</si>
  <si>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</si>
  <si>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</si>
  <si>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</si>
  <si>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</si>
  <si>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</si>
  <si>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</si>
  <si>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</si>
  <si>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</si>
  <si>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</si>
  <si>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</si>
  <si>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</si>
  <si>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</si>
  <si>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</si>
  <si>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</si>
  <si>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</si>
  <si>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</si>
  <si>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</si>
  <si>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</si>
  <si>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</si>
  <si>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</si>
  <si>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</si>
  <si>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</si>
  <si>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</si>
  <si>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</si>
  <si>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</si>
  <si>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</si>
  <si>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</si>
  <si>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</si>
  <si>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</si>
  <si>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</si>
  <si>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</si>
  <si>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</si>
  <si>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</si>
  <si>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</si>
  <si>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</si>
  <si>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</si>
  <si>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</si>
  <si>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</si>
  <si>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</si>
  <si>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</si>
  <si>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</si>
  <si>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</si>
  <si>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</si>
  <si>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</si>
  <si>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</si>
  <si>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</si>
  <si>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</si>
  <si>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</si>
  <si>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</si>
  <si>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</si>
  <si>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</si>
  <si>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</si>
  <si>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</si>
  <si>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</si>
  <si>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</si>
  <si>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</si>
  <si>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</si>
  <si>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</si>
  <si>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</si>
  <si>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</si>
  <si>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</si>
  <si>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</si>
  <si>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</si>
  <si>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</si>
  <si>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</si>
  <si>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</si>
  <si>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</si>
  <si>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</si>
  <si>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</si>
  <si>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</si>
  <si>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</si>
  <si>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</si>
  <si>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</si>
  <si>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</si>
  <si>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</si>
  <si>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</si>
  <si>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</si>
  <si>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</si>
  <si>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</si>
  <si>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</si>
  <si>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</si>
  <si>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</si>
  <si>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</si>
  <si>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</si>
  <si>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</si>
  <si>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</si>
  <si>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</si>
  <si>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</si>
  <si>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</si>
  <si>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</si>
  <si>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</si>
  <si>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</si>
  <si>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</si>
  <si>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</si>
  <si>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</si>
  <si>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</si>
  <si>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</si>
  <si>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</si>
  <si>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</si>
  <si>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</si>
  <si>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</si>
  <si>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</si>
  <si>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</si>
  <si>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</si>
  <si>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</si>
  <si>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</si>
  <si>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</si>
  <si>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</si>
  <si>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</si>
  <si>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</si>
  <si>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</si>
  <si>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</si>
  <si>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</si>
  <si>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</si>
  <si>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</si>
  <si>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</si>
  <si>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</si>
  <si>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</si>
  <si>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</si>
  <si>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</si>
  <si>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</si>
  <si>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</si>
  <si>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</si>
  <si>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</si>
  <si>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</si>
  <si>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</si>
  <si>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</si>
  <si>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</si>
  <si>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</si>
  <si>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</si>
  <si>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</si>
  <si>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</si>
  <si>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</si>
  <si>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</si>
  <si>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</si>
  <si>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</si>
  <si>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</si>
  <si>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</si>
  <si>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</si>
  <si>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</si>
  <si>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</si>
  <si>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</si>
  <si>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</si>
  <si>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</si>
  <si>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</si>
  <si>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</si>
  <si>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</si>
  <si>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</si>
  <si>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</si>
  <si>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</si>
  <si>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</si>
  <si>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</si>
  <si>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</si>
  <si>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</si>
  <si>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</si>
  <si>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</si>
  <si>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</si>
  <si>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</si>
  <si>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</si>
  <si>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</si>
  <si>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</si>
  <si>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</si>
  <si>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</si>
  <si>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</si>
  <si>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</si>
  <si>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</si>
  <si>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</si>
  <si>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</si>
  <si>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</si>
  <si>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</si>
  <si>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</si>
  <si>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</si>
  <si>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</si>
  <si>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</si>
  <si>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</si>
  <si>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</si>
  <si>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</si>
  <si>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</si>
  <si>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</si>
  <si>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</si>
  <si>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</si>
  <si>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</si>
  <si>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</si>
  <si>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</si>
  <si>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</si>
  <si>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</si>
  <si>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</si>
  <si>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</si>
  <si>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</si>
  <si>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</si>
  <si>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</si>
  <si>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</si>
  <si>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</si>
  <si>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</si>
  <si>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</si>
  <si>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</si>
  <si>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</si>
  <si>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</si>
  <si>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</si>
  <si>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</si>
  <si>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</si>
  <si>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</si>
  <si>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</si>
  <si>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</si>
  <si>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</si>
  <si>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</si>
  <si>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</si>
  <si>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</si>
  <si>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</si>
  <si>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</si>
  <si>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</si>
  <si>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</si>
  <si>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</si>
  <si>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</si>
  <si>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</si>
  <si>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</si>
  <si>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</si>
  <si>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</si>
  <si>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</si>
  <si>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</si>
  <si>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</si>
  <si>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</si>
  <si>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</si>
  <si>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</si>
  <si>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</si>
  <si>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</si>
  <si>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</si>
  <si>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</si>
  <si>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</si>
  <si>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</si>
  <si>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</si>
  <si>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</si>
  <si>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</si>
  <si>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</si>
  <si>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</si>
  <si>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</si>
  <si>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</si>
  <si>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</si>
  <si>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</si>
  <si>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</si>
  <si>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</si>
  <si>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</si>
  <si>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</si>
  <si>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</si>
  <si>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</si>
  <si>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</si>
  <si>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</si>
  <si>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</si>
  <si>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</si>
  <si>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</si>
  <si>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</si>
  <si>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</si>
  <si>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</si>
  <si>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</si>
  <si>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</si>
  <si>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</si>
  <si>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</si>
  <si>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</si>
  <si>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</si>
  <si>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</si>
  <si>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</si>
  <si>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</si>
  <si>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</si>
  <si>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</si>
  <si>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</si>
  <si>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</si>
  <si>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</si>
  <si>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</si>
  <si>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</si>
  <si>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</si>
  <si>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</si>
  <si>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</si>
  <si>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</si>
  <si>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</si>
  <si>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</si>
  <si>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</si>
  <si>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</si>
  <si>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</si>
  <si>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</si>
  <si>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</si>
  <si>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</si>
  <si>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</si>
  <si>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</si>
  <si>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</si>
  <si>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</si>
  <si>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</si>
  <si>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</si>
  <si>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</si>
  <si>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</si>
  <si>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</si>
  <si>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</si>
  <si>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</si>
  <si>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</si>
  <si>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</si>
  <si>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</si>
  <si>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</si>
  <si>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</si>
  <si>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</si>
  <si>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</si>
  <si>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</si>
  <si>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</si>
  <si>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</si>
  <si>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</si>
  <si>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</si>
  <si>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</si>
  <si>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</si>
  <si>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</si>
  <si>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</si>
  <si>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</si>
  <si>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</si>
  <si>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</si>
  <si>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</si>
  <si>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</si>
  <si>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</si>
  <si>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</si>
  <si>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</si>
  <si>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</si>
  <si>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</si>
  <si>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</si>
  <si>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</si>
  <si>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</si>
  <si>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</si>
  <si>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</si>
  <si>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</si>
  <si>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</si>
  <si>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</si>
  <si>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</si>
  <si>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</si>
  <si>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</si>
  <si>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</si>
  <si>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</si>
  <si>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</si>
  <si>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</si>
  <si>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</si>
  <si>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</si>
  <si>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</si>
  <si>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</si>
  <si>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</si>
  <si>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</si>
  <si>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</si>
  <si>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</si>
  <si>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</si>
  <si>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</si>
  <si>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</si>
  <si>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</si>
  <si>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</si>
  <si>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</si>
  <si>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</si>
  <si>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</si>
  <si>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</si>
  <si>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</si>
  <si>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</si>
  <si>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</si>
  <si>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</si>
  <si>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</si>
  <si>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</si>
  <si>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</si>
  <si>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</si>
  <si>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</si>
  <si>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</si>
  <si>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</si>
  <si>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</si>
  <si>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</si>
  <si>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</si>
  <si>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</si>
  <si>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</si>
  <si>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</si>
  <si>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</si>
  <si>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</si>
  <si>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</si>
  <si>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</si>
  <si>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</si>
  <si>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</si>
  <si>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</si>
  <si>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</si>
  <si>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</si>
  <si>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</si>
  <si>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</si>
  <si>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</si>
  <si>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</si>
  <si>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</si>
  <si>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</si>
  <si>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</si>
  <si>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</si>
  <si>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</si>
  <si>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</si>
  <si>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</si>
  <si>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</si>
  <si>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</si>
  <si>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</si>
  <si>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</si>
  <si>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</si>
  <si>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</si>
  <si>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</si>
  <si>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</si>
  <si>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</si>
  <si>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</si>
  <si>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</si>
  <si>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</si>
  <si>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</si>
  <si>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</si>
  <si>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</si>
  <si>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</si>
  <si>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</si>
  <si>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</si>
  <si>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</si>
  <si>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</si>
  <si>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</si>
  <si>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</si>
  <si>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</si>
  <si>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</si>
  <si>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</si>
  <si>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</si>
  <si>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</si>
  <si>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</si>
  <si>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</si>
  <si>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</si>
  <si>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</si>
  <si>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</si>
  <si>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</si>
  <si>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</si>
  <si>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</si>
  <si>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</si>
  <si>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</si>
  <si>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</si>
  <si>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</si>
  <si>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</si>
  <si>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</si>
  <si>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</si>
  <si>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</si>
  <si>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</si>
  <si>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</si>
  <si>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</si>
  <si>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</si>
  <si>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</si>
  <si>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</si>
  <si>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</si>
  <si>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</si>
  <si>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</si>
  <si>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</si>
  <si>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</si>
  <si>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</si>
  <si>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</si>
  <si>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</si>
  <si>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</si>
  <si>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</si>
  <si>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</si>
  <si>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</si>
  <si>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</si>
  <si>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</si>
  <si>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</si>
  <si>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</si>
  <si>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</si>
  <si>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</si>
  <si>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</si>
  <si>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</si>
  <si>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</si>
  <si>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</si>
  <si>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</si>
  <si>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</si>
  <si>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</si>
  <si>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</si>
  <si>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</si>
  <si>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</si>
  <si>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</si>
  <si>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</si>
  <si>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</si>
  <si>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</si>
  <si>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</si>
  <si>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</si>
  <si>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</si>
  <si>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</si>
  <si>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</si>
  <si>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</si>
  <si>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</si>
  <si>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</si>
  <si>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</si>
  <si>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</si>
  <si>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</si>
  <si>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</si>
  <si>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</si>
  <si>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</si>
  <si>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</si>
  <si>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</si>
  <si>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</si>
  <si>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</si>
  <si>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</si>
  <si>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</si>
  <si>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</si>
  <si>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</si>
  <si>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</si>
  <si>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</si>
  <si>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</si>
  <si>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</si>
  <si>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</si>
  <si>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</si>
  <si>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</si>
  <si>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</si>
  <si>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</si>
  <si>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</si>
  <si>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</si>
  <si>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</si>
  <si>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</si>
  <si>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</si>
  <si>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</si>
  <si>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</si>
  <si>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</si>
  <si>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</si>
  <si>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</si>
  <si>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</si>
  <si>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</si>
  <si>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</si>
  <si>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</si>
  <si>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</si>
  <si>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</si>
  <si>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</si>
  <si>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</si>
  <si>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</si>
  <si>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</si>
  <si>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</si>
  <si>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</si>
  <si>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</si>
  <si>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</si>
  <si>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</si>
  <si>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</si>
  <si>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</si>
  <si>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</si>
  <si>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</si>
  <si>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</si>
  <si>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</si>
  <si>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</si>
  <si>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</si>
  <si>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</si>
  <si>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</si>
  <si>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</si>
  <si>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</si>
  <si>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</si>
  <si>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</si>
  <si>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</si>
  <si>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</si>
  <si>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</si>
  <si>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</si>
  <si>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</si>
  <si>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</si>
  <si>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</si>
  <si>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</si>
  <si>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</si>
  <si>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</si>
  <si>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</si>
  <si>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</si>
  <si>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</si>
  <si>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</si>
  <si>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</si>
  <si>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</si>
  <si>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</si>
  <si>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</si>
  <si>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</si>
  <si>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</si>
  <si>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</si>
  <si>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</si>
  <si>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</si>
  <si>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</si>
  <si>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</si>
  <si>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</si>
  <si>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</si>
  <si>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</si>
  <si>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</si>
  <si>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</si>
  <si>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</si>
  <si>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</si>
  <si>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</si>
  <si>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</si>
  <si>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</si>
  <si>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</si>
  <si>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</si>
  <si>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</si>
  <si>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</si>
  <si>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</si>
  <si>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</si>
  <si>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</si>
  <si>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</si>
  <si>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</si>
  <si>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</si>
  <si>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</si>
  <si>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</si>
  <si>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</si>
  <si>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</si>
  <si>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</si>
  <si>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</si>
  <si>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</si>
  <si>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</si>
  <si>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</si>
  <si>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</si>
  <si>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</si>
  <si>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</si>
  <si>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</si>
  <si>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</si>
  <si>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</si>
  <si>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</si>
  <si>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</si>
  <si>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</si>
  <si>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</si>
  <si>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</si>
  <si>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</si>
  <si>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</si>
  <si>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</si>
  <si>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</si>
  <si>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</si>
  <si>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</si>
  <si>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</si>
  <si>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</si>
  <si>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</si>
  <si>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</si>
  <si>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</si>
  <si>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</si>
  <si>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</si>
  <si>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</si>
  <si>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</si>
  <si>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</si>
  <si>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</si>
  <si>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</si>
  <si>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</si>
  <si>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</si>
  <si>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</si>
  <si>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</si>
  <si>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</si>
  <si>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</si>
  <si>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</si>
  <si>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</si>
  <si>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</si>
  <si>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</si>
  <si>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</si>
  <si>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</si>
  <si>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</si>
  <si>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</si>
  <si>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</si>
  <si>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</si>
  <si>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</si>
  <si>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</si>
  <si>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</si>
  <si>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</si>
  <si>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</si>
  <si>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</si>
  <si>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</si>
  <si>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</si>
  <si>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</si>
  <si>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</si>
  <si>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</si>
  <si>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</si>
  <si>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</si>
  <si>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</si>
  <si>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</si>
  <si>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</si>
  <si>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</si>
  <si>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</si>
  <si>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</si>
  <si>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</si>
  <si>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</si>
  <si>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</si>
  <si>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</si>
  <si>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</si>
  <si>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</si>
  <si>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</si>
  <si>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</si>
  <si>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</si>
  <si>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</si>
  <si>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</si>
  <si>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</si>
  <si>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</si>
  <si>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</si>
  <si>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</si>
  <si>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</si>
  <si>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</si>
  <si>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</si>
  <si>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</si>
  <si>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</si>
  <si>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</si>
  <si>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</si>
  <si>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</si>
  <si>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</si>
  <si>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</si>
  <si>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</si>
  <si>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</si>
  <si>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</si>
  <si>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</si>
  <si>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</si>
  <si>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</si>
  <si>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</si>
  <si>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</si>
  <si>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</si>
  <si>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</si>
  <si>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</si>
  <si>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</si>
  <si>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</si>
  <si>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</si>
  <si>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</si>
  <si>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</si>
  <si>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</si>
  <si>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</si>
  <si>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</si>
  <si>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</si>
  <si>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</si>
  <si>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</si>
  <si>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</si>
  <si>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</si>
  <si>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</si>
  <si>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</si>
  <si>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</si>
  <si>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</si>
  <si>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</si>
  <si>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</si>
  <si>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</si>
  <si>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</si>
  <si>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</si>
  <si>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</si>
  <si>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</si>
  <si>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</si>
  <si>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</si>
  <si>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</si>
  <si>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</si>
  <si>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</si>
  <si>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</si>
  <si>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</si>
  <si>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</si>
  <si>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</si>
  <si>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</si>
  <si>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</si>
  <si>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</si>
  <si>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</si>
  <si>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</si>
  <si>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</si>
  <si>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</si>
  <si>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</si>
  <si>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</si>
  <si>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</si>
  <si>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</si>
  <si>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</si>
  <si>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</si>
  <si>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</si>
  <si>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</si>
  <si>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</si>
  <si>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</si>
  <si>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</si>
  <si>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</si>
  <si>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</si>
  <si>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</si>
  <si>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</si>
  <si>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</si>
  <si>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</si>
  <si>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</si>
  <si>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</si>
  <si>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</si>
  <si>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</si>
  <si>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</si>
  <si>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</si>
  <si>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</si>
  <si>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</si>
  <si>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</si>
  <si>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</si>
  <si>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</si>
  <si>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</si>
  <si>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</si>
  <si>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</si>
  <si>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</si>
  <si>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</si>
  <si>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</si>
  <si>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</si>
  <si>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</si>
  <si>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</si>
  <si>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</si>
  <si>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</si>
  <si>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</si>
  <si>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</si>
  <si>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</si>
  <si>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</si>
  <si>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</si>
  <si>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</si>
  <si>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</si>
  <si>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</si>
  <si>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</si>
  <si>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</si>
  <si>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</si>
  <si>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</si>
  <si>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</si>
  <si>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</si>
  <si>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</si>
  <si>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</si>
  <si>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</si>
  <si>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</si>
  <si>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</si>
  <si>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</si>
  <si>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</si>
  <si>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</si>
  <si>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</si>
  <si>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</si>
  <si>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</si>
  <si>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</si>
  <si>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</si>
  <si>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</si>
  <si>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</si>
  <si>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</si>
  <si>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</si>
  <si>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</si>
  <si>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</si>
  <si>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</si>
  <si>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</si>
  <si>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</si>
  <si>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</si>
  <si>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</si>
  <si>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</si>
  <si>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</si>
  <si>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</si>
  <si>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</si>
  <si>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</si>
  <si>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</si>
  <si>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</si>
  <si>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</si>
  <si>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</si>
  <si>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</si>
  <si>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</si>
  <si>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</si>
  <si>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</si>
  <si>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</si>
  <si>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</si>
  <si>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</si>
  <si>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</si>
  <si>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</si>
  <si>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</si>
  <si>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</si>
  <si>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</si>
  <si>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</si>
  <si>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</si>
  <si>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</si>
  <si>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</si>
  <si>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</si>
  <si>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</si>
  <si>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</si>
  <si>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</si>
  <si>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</si>
  <si>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</si>
  <si>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</si>
  <si>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</si>
  <si>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</si>
  <si>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</si>
  <si>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</si>
  <si>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</si>
  <si>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</si>
  <si>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</si>
  <si>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</si>
  <si>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</si>
  <si>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</si>
  <si>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</si>
  <si>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</si>
  <si>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</si>
  <si>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</si>
  <si>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</si>
  <si>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</si>
  <si>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</si>
  <si>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</si>
  <si>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</si>
  <si>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</si>
  <si>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</si>
  <si>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</si>
  <si>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</si>
  <si>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</si>
  <si>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</si>
  <si>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</si>
  <si>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</si>
  <si>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</si>
  <si>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</si>
  <si>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</si>
  <si>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</si>
  <si>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</si>
  <si>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</si>
  <si>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</si>
  <si>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</si>
  <si>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</si>
  <si>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</si>
  <si>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</si>
  <si>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</si>
  <si>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</si>
  <si>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</si>
  <si>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</si>
  <si>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</si>
  <si>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</si>
  <si>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</si>
  <si>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</si>
  <si>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</si>
  <si>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</si>
  <si>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</si>
  <si>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</si>
  <si>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</si>
  <si>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</si>
  <si>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</si>
  <si>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</si>
  <si>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</si>
  <si>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</si>
  <si>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</si>
  <si>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</si>
  <si>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</si>
  <si>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</si>
  <si>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</si>
  <si>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</si>
  <si>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</si>
  <si>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</si>
  <si>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</si>
  <si>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</si>
  <si>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</si>
  <si>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</si>
  <si>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</si>
  <si>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</si>
  <si>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</si>
  <si>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</si>
  <si>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</si>
  <si>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</si>
  <si>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</si>
  <si>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</si>
  <si>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</si>
  <si>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</si>
  <si>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</si>
  <si>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</si>
  <si>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</si>
  <si>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</si>
  <si>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</si>
  <si>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</si>
  <si>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</si>
  <si>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</si>
  <si>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</si>
  <si>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</si>
  <si>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</si>
  <si>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</si>
  <si>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</si>
  <si>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</si>
  <si>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</si>
  <si>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</si>
  <si>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</si>
  <si>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</si>
  <si>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</si>
  <si>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</si>
  <si>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</si>
  <si>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</si>
  <si>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</si>
  <si>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</si>
  <si>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</si>
  <si>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</si>
  <si>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</si>
  <si>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</si>
  <si>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</si>
  <si>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</si>
  <si>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</si>
  <si>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</si>
  <si>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</si>
  <si>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</si>
  <si>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</si>
  <si>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</si>
  <si>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</si>
  <si>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</si>
  <si>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</si>
  <si>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</si>
  <si>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</si>
  <si>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</si>
  <si>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</si>
  <si>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</si>
  <si>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</si>
  <si>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</si>
  <si>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</si>
  <si>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</si>
  <si>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</si>
  <si>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</si>
  <si>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</si>
  <si>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</si>
  <si>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</si>
  <si>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</si>
  <si>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</si>
  <si>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</si>
  <si>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</si>
  <si>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</si>
  <si>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</si>
  <si>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</si>
  <si>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</si>
  <si>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</si>
  <si>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</si>
  <si>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</si>
  <si>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</si>
  <si>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</si>
  <si>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</si>
  <si>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</si>
  <si>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</si>
  <si>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</si>
  <si>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</si>
  <si>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</si>
  <si>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</si>
  <si>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</si>
  <si>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</si>
  <si>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</si>
  <si>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</si>
  <si>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</si>
  <si>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</si>
  <si>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</si>
  <si>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</si>
  <si>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</si>
  <si>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</si>
  <si>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</si>
  <si>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</si>
  <si>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</si>
  <si>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</si>
  <si>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</si>
  <si>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</si>
  <si>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</si>
  <si>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</si>
  <si>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</si>
  <si>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</si>
  <si>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</si>
  <si>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</si>
  <si>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</si>
  <si>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</si>
  <si>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</si>
  <si>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</si>
  <si>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</si>
  <si>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</si>
  <si>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</si>
  <si>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</si>
  <si>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</si>
  <si>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</si>
  <si>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</si>
  <si>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</si>
  <si>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</si>
  <si>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</si>
  <si>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</si>
  <si>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</si>
  <si>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</si>
  <si>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</si>
  <si>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</si>
  <si>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</si>
  <si>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</si>
  <si>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</si>
  <si>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</si>
  <si>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</si>
  <si>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</si>
  <si>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</si>
  <si>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</si>
  <si>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</si>
  <si>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</si>
  <si>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</si>
  <si>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</si>
  <si>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</si>
  <si>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</si>
  <si>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</si>
  <si>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</si>
  <si>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</si>
  <si>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</si>
  <si>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</si>
  <si>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</si>
  <si>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</si>
  <si>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</si>
  <si>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</si>
  <si>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</si>
  <si>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</si>
  <si>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</si>
  <si>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</si>
  <si>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</si>
  <si>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</si>
  <si>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</si>
  <si>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</si>
  <si>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</si>
  <si>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</si>
  <si>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</si>
  <si>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</si>
  <si>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</si>
  <si>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</si>
  <si>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</si>
  <si>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</si>
  <si>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</si>
  <si>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</si>
  <si>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</si>
  <si>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</si>
  <si>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</si>
  <si>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</si>
  <si>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</si>
  <si>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</si>
  <si>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</si>
  <si>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</si>
  <si>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</si>
  <si>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</si>
  <si>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</si>
  <si>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</si>
  <si>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</si>
  <si>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</si>
  <si>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</si>
  <si>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</si>
  <si>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</si>
  <si>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</si>
  <si>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</si>
  <si>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</si>
  <si>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</si>
  <si>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</si>
  <si>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</si>
  <si>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</si>
  <si>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</si>
  <si>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</si>
  <si>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</si>
  <si>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</si>
  <si>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</si>
  <si>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</si>
  <si>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</si>
  <si>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</si>
  <si>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</si>
  <si>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</si>
  <si>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</si>
  <si>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</si>
  <si>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</si>
  <si>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</si>
  <si>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</si>
  <si>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</si>
  <si>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</si>
  <si>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</si>
  <si>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</si>
  <si>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</si>
  <si>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</si>
  <si>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</si>
  <si>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</si>
  <si>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</si>
  <si>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</si>
  <si>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</si>
  <si>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</si>
  <si>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</si>
  <si>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</si>
  <si>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</si>
  <si>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</si>
  <si>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</si>
  <si>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</si>
  <si>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</si>
  <si>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</si>
  <si>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</si>
  <si>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</si>
  <si>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</si>
  <si>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</si>
  <si>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</si>
  <si>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</si>
  <si>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</si>
  <si>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</si>
  <si>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</si>
  <si>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</si>
  <si>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</si>
  <si>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</si>
  <si>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</si>
  <si>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</si>
  <si>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</si>
  <si>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</si>
  <si>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</si>
  <si>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</si>
  <si>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</si>
  <si>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</si>
  <si>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</si>
  <si>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</si>
  <si>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</si>
  <si>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</si>
  <si>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</si>
  <si>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</si>
  <si>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</si>
  <si>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</si>
  <si>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</si>
  <si>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</si>
  <si>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</si>
  <si>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</si>
  <si>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</si>
  <si>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</si>
  <si>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</si>
  <si>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</si>
  <si>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</si>
  <si>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</si>
  <si>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</si>
  <si>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</si>
  <si>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</si>
  <si>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</si>
  <si>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</si>
  <si>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</si>
  <si>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</si>
  <si>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</si>
  <si>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</si>
  <si>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</si>
  <si>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</si>
  <si>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</si>
  <si>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</si>
  <si>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</si>
  <si>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</si>
  <si>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</si>
  <si>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</si>
  <si>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</si>
  <si>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</si>
  <si>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</si>
  <si>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</si>
  <si>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</si>
  <si>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</si>
  <si>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</si>
  <si>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</si>
  <si>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</si>
  <si>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</si>
  <si>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</si>
  <si>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</si>
  <si>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</si>
  <si>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</si>
  <si>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</si>
  <si>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</si>
  <si>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</si>
  <si>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</si>
  <si>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</si>
  <si>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</si>
  <si>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</si>
  <si>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</si>
  <si>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</si>
  <si>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</si>
  <si>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</si>
  <si>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</si>
  <si>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</si>
  <si>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</si>
  <si>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</si>
  <si>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</si>
  <si>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</si>
  <si>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</si>
  <si>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</si>
  <si>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</si>
  <si>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</si>
  <si>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</si>
  <si>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</si>
  <si>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</si>
  <si>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</si>
  <si>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</si>
  <si>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</si>
  <si>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</si>
  <si>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</si>
  <si>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</si>
  <si>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</si>
  <si>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</si>
  <si>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</si>
  <si>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</si>
  <si>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</si>
  <si>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</si>
  <si>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</si>
  <si>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</si>
  <si>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</si>
  <si>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</si>
  <si>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</si>
  <si>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</si>
  <si>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</si>
  <si>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</si>
  <si>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</si>
  <si>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</si>
  <si>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</si>
  <si>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</si>
  <si>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</si>
  <si>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</si>
  <si>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</si>
  <si>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</si>
  <si>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</si>
  <si>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</si>
  <si>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</si>
  <si>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</si>
  <si>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</si>
  <si>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</si>
  <si>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</si>
  <si>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</si>
  <si>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</si>
  <si>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</si>
  <si>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</si>
  <si>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</si>
  <si>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</si>
  <si>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</si>
  <si>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</si>
  <si>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</si>
  <si>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</si>
  <si>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</si>
  <si>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</si>
  <si>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</si>
  <si>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</si>
  <si>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</si>
  <si>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</si>
  <si>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</si>
  <si>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</si>
  <si>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</si>
  <si>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</si>
  <si>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</si>
  <si>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</si>
  <si>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</si>
  <si>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</si>
  <si>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</si>
  <si>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</si>
  <si>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</si>
  <si>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</si>
  <si>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</si>
  <si>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</si>
  <si>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</si>
  <si>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</si>
  <si>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</si>
  <si>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</si>
  <si>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</si>
  <si>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</si>
  <si>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</si>
  <si>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</si>
  <si>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</si>
  <si>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</si>
  <si>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</si>
  <si>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</si>
  <si>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</si>
  <si>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</si>
  <si>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</si>
  <si>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</si>
  <si>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</si>
  <si>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</si>
  <si>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</si>
  <si>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</si>
  <si>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</si>
  <si>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</si>
  <si>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</si>
  <si>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</si>
  <si>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</si>
  <si>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</si>
  <si>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</si>
  <si>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</si>
  <si>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</si>
  <si>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</si>
  <si>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</si>
  <si>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</si>
  <si>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</si>
  <si>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</si>
  <si>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</si>
  <si>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</si>
  <si>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</si>
  <si>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</si>
  <si>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</si>
  <si>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</si>
  <si>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</si>
  <si>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</si>
  <si>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</si>
  <si>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</si>
  <si>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</si>
  <si>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</si>
  <si>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</si>
  <si>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</si>
  <si>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</si>
  <si>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</si>
  <si>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</si>
  <si>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</si>
  <si>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</si>
  <si>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</si>
  <si>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</si>
  <si>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</si>
  <si>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</si>
  <si>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</si>
  <si>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</si>
  <si>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</si>
  <si>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</si>
  <si>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</si>
  <si>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</si>
  <si>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</si>
  <si>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</si>
  <si>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</si>
  <si>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</si>
  <si>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</si>
  <si>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</si>
  <si>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</si>
  <si>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</si>
  <si>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</si>
  <si>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</si>
  <si>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</si>
  <si>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</si>
  <si>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</si>
  <si>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</si>
  <si>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</si>
  <si>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</si>
  <si>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</si>
  <si>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</si>
  <si>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</si>
  <si>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</si>
  <si>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</si>
  <si>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</si>
  <si>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</si>
  <si>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</si>
  <si>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</si>
  <si>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</si>
  <si>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</si>
  <si>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</si>
  <si>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</si>
  <si>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</si>
  <si>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</si>
  <si>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</si>
  <si>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</si>
  <si>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</si>
  <si>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</si>
  <si>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</si>
  <si>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</si>
  <si>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</si>
  <si>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</si>
  <si>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</si>
  <si>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</si>
  <si>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</si>
  <si>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</si>
  <si>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</si>
  <si>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</si>
  <si>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</si>
  <si>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</si>
  <si>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</si>
  <si>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</si>
  <si>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</si>
  <si>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</si>
  <si>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</si>
  <si>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</si>
  <si>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</si>
  <si>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</si>
  <si>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</si>
  <si>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</si>
  <si>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</si>
  <si>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</si>
  <si>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</si>
  <si>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</si>
  <si>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</si>
  <si>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</si>
  <si>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</si>
  <si>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</si>
  <si>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</si>
  <si>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</si>
  <si>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</si>
  <si>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</si>
  <si>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</si>
  <si>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</si>
  <si>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</si>
  <si>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</si>
  <si>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</si>
  <si>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</si>
  <si>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</si>
  <si>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</si>
  <si>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</si>
  <si>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</si>
  <si>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</si>
  <si>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</si>
  <si>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</si>
  <si>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</si>
  <si>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</si>
  <si>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</si>
  <si>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</si>
  <si>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</si>
  <si>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</si>
  <si>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</si>
  <si>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</si>
  <si>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</si>
  <si>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</si>
  <si>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</si>
  <si>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</si>
  <si>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</si>
  <si>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</si>
  <si>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</si>
  <si>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</si>
  <si>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</si>
  <si>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</si>
  <si>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</si>
  <si>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</si>
  <si>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</si>
  <si>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</si>
  <si>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</si>
  <si>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</si>
  <si>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</si>
  <si>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</si>
  <si>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</si>
  <si>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</si>
  <si>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</si>
  <si>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</si>
  <si>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</si>
  <si>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</si>
  <si>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</si>
  <si>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</si>
  <si>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</si>
  <si>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</si>
  <si>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</si>
  <si>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</si>
  <si>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</si>
  <si>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</si>
  <si>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</si>
  <si>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</si>
  <si>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</si>
  <si>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</si>
  <si>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</si>
  <si>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</si>
  <si>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</si>
  <si>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</si>
  <si>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</si>
  <si>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</si>
  <si>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</si>
  <si>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</si>
  <si>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</si>
  <si>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</si>
  <si>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</si>
  <si>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</si>
  <si>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</si>
  <si>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</si>
  <si>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</si>
  <si>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</si>
  <si>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</si>
  <si>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</si>
  <si>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</si>
  <si>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</si>
  <si>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</si>
  <si>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</si>
  <si>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</si>
  <si>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</si>
  <si>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</si>
  <si>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</si>
  <si>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</si>
  <si>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</si>
  <si>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</si>
  <si>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</si>
  <si>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</si>
  <si>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</si>
  <si>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</si>
  <si>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</si>
  <si>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</si>
  <si>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</si>
  <si>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</si>
  <si>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</si>
  <si>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</si>
  <si>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</si>
  <si>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</si>
  <si>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</si>
  <si>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</si>
  <si>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</si>
  <si>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</si>
  <si>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</si>
  <si>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</si>
  <si>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</si>
  <si>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</si>
  <si>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</si>
  <si>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</si>
  <si>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</si>
  <si>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</si>
  <si>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</si>
  <si>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</si>
  <si>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</si>
  <si>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</si>
  <si>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</si>
  <si>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</si>
  <si>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</si>
  <si>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</si>
  <si>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</si>
  <si>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</si>
  <si>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</si>
  <si>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</si>
  <si>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</si>
  <si>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</si>
  <si>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</si>
  <si>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</si>
  <si>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</si>
  <si>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</si>
  <si>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</si>
  <si>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</si>
  <si>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</si>
  <si>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</si>
  <si>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</si>
  <si>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</si>
  <si>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</si>
  <si>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</si>
  <si>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</si>
  <si>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</si>
  <si>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</si>
  <si>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</si>
  <si>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</si>
  <si>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</si>
  <si>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</si>
  <si>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</si>
  <si>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</si>
  <si>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</si>
  <si>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</si>
  <si>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</si>
  <si>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</si>
  <si>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</si>
  <si>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</si>
  <si>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</si>
  <si>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</si>
  <si>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</si>
  <si>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</si>
  <si>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</si>
  <si>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</si>
  <si>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</si>
  <si>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</si>
  <si>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</si>
  <si>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</si>
  <si>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</si>
  <si>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</si>
  <si>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</si>
  <si>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</si>
  <si>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</si>
  <si>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</si>
  <si>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</si>
  <si>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</si>
  <si>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</si>
  <si>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</si>
  <si>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</si>
  <si>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</si>
  <si>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</si>
  <si>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</si>
  <si>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</si>
  <si>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</si>
  <si>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</si>
  <si>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</si>
  <si>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</si>
  <si>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</si>
  <si>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</si>
  <si>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</si>
  <si>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</si>
  <si>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</si>
  <si>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</si>
  <si>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</si>
  <si>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</si>
  <si>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</si>
  <si>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</si>
  <si>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</si>
  <si>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</si>
  <si>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</si>
  <si>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</si>
  <si>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</si>
  <si>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</si>
  <si>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</si>
  <si>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</si>
  <si>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</si>
  <si>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</si>
  <si>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</si>
  <si>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</si>
  <si>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</si>
  <si>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</si>
  <si>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</si>
  <si>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</si>
  <si>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</si>
  <si>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</si>
  <si>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</si>
  <si>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</si>
  <si>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</si>
  <si>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</si>
  <si>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</si>
  <si>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</si>
  <si>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</si>
  <si>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</si>
  <si>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</si>
  <si>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</si>
  <si>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</si>
  <si>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</si>
  <si>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</si>
  <si>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</si>
  <si>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</si>
  <si>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</si>
  <si>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</si>
  <si>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</si>
  <si>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</si>
  <si>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</si>
  <si>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</si>
  <si>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</si>
  <si>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</si>
  <si>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</si>
  <si>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</si>
  <si>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</si>
  <si>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</si>
  <si>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</si>
  <si>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</si>
  <si>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</si>
  <si>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</si>
  <si>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</si>
  <si>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</si>
  <si>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</si>
  <si>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</si>
  <si>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</si>
  <si>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</si>
  <si>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</si>
  <si>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</si>
  <si>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</si>
  <si>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</si>
  <si>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</si>
  <si>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</si>
  <si>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</si>
  <si>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</si>
  <si>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</si>
  <si>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</si>
  <si>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</si>
  <si>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</si>
  <si>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</si>
  <si>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</si>
  <si>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</si>
  <si>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</si>
  <si>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</si>
  <si>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</si>
  <si>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</si>
  <si>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</si>
  <si>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</si>
  <si>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</si>
  <si>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</si>
  <si>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</si>
  <si>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</si>
  <si>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</si>
  <si>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</si>
  <si>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</si>
  <si>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</si>
  <si>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</si>
  <si>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</si>
  <si>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</si>
  <si>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</si>
  <si>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</si>
  <si>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</si>
  <si>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</si>
  <si>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</si>
  <si>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</si>
  <si>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</si>
  <si>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</si>
  <si>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</si>
  <si>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</si>
  <si>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</si>
  <si>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</si>
  <si>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</si>
  <si>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</si>
  <si>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</si>
  <si>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</si>
  <si>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</si>
  <si>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</si>
  <si>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</si>
  <si>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</si>
  <si>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</si>
  <si>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</si>
  <si>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</si>
  <si>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</si>
  <si>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</si>
  <si>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</si>
  <si>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</si>
  <si>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</si>
  <si>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</si>
  <si>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</si>
  <si>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</si>
  <si>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</si>
  <si>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</si>
  <si>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</si>
  <si>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</si>
  <si>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</si>
  <si>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</si>
  <si>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</si>
  <si>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</si>
  <si>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</si>
  <si>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</si>
  <si>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</si>
  <si>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</si>
  <si>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</si>
  <si>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</si>
  <si>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</si>
  <si>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</si>
  <si>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</si>
  <si>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</si>
  <si>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</si>
  <si>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</si>
  <si>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</si>
  <si>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</si>
  <si>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</si>
  <si>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</si>
  <si>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</si>
  <si>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</si>
  <si>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</si>
  <si>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</si>
  <si>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</si>
  <si>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</si>
  <si>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</si>
  <si>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</si>
  <si>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</si>
  <si>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</si>
  <si>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</si>
  <si>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</si>
  <si>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</si>
  <si>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</si>
  <si>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</si>
  <si>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</si>
  <si>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</si>
  <si>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</si>
  <si>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</si>
  <si>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</si>
  <si>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</si>
  <si>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</si>
  <si>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</si>
  <si>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</si>
  <si>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</si>
  <si>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</si>
  <si>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</si>
  <si>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</si>
  <si>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</si>
  <si>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</si>
  <si>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</si>
  <si>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</si>
  <si>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</si>
  <si>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</si>
  <si>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</si>
  <si>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</si>
  <si>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</si>
  <si>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</si>
  <si>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</si>
  <si>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</si>
  <si>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</si>
  <si>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</si>
  <si>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</si>
  <si>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</si>
  <si>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</si>
  <si>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</si>
  <si>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</si>
  <si>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</si>
  <si>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</si>
  <si>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</si>
  <si>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</si>
  <si>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</si>
  <si>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</si>
  <si>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</si>
  <si>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</si>
  <si>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</si>
  <si>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</si>
  <si>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</si>
  <si>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</si>
  <si>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</si>
  <si>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</si>
  <si>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</si>
  <si>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</si>
  <si>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</si>
  <si>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</si>
  <si>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</si>
  <si>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</si>
  <si>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</si>
  <si>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</si>
  <si>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</si>
  <si>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</si>
  <si>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</si>
  <si>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</si>
  <si>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</si>
  <si>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</si>
  <si>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</si>
  <si>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</si>
  <si>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</si>
  <si>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</si>
  <si>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</si>
  <si>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</si>
  <si>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</si>
  <si>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</si>
  <si>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</si>
  <si>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</si>
  <si>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</si>
  <si>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</si>
  <si>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</si>
  <si>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</si>
  <si>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</si>
  <si>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</si>
  <si>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</si>
  <si>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</si>
  <si>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</si>
  <si>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</si>
  <si>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</si>
  <si>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</si>
  <si>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</si>
  <si>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</si>
  <si>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</si>
  <si>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</si>
  <si>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</si>
  <si>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</si>
  <si>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</si>
  <si>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</si>
  <si>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</si>
  <si>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</si>
  <si>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</si>
  <si>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</si>
  <si>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</si>
  <si>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</si>
  <si>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</si>
  <si>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</si>
  <si>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</si>
  <si>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</si>
  <si>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</si>
  <si>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</si>
  <si>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</si>
  <si>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</si>
  <si>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</si>
  <si>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</si>
  <si>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</si>
  <si>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</si>
  <si>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</si>
  <si>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</si>
  <si>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</si>
  <si>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</si>
  <si>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</si>
  <si>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</si>
  <si>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</si>
  <si>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</si>
  <si>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</si>
  <si>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</si>
  <si>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</si>
  <si>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</si>
  <si>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</si>
  <si>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</si>
  <si>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</si>
  <si>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</si>
  <si>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</si>
  <si>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</si>
  <si>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</si>
  <si>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</si>
  <si>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</si>
  <si>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</si>
  <si>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</si>
  <si>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</si>
  <si>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</si>
  <si>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</si>
  <si>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</si>
  <si>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</si>
  <si>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</si>
  <si>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</si>
  <si>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</si>
  <si>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</si>
  <si>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</si>
  <si>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</si>
  <si>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</si>
  <si>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</si>
  <si>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</si>
  <si>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</si>
  <si>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</si>
  <si>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</si>
  <si>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</si>
  <si>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</si>
  <si>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</si>
  <si>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</si>
  <si>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</si>
  <si>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</si>
  <si>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</si>
  <si>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</si>
  <si>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</si>
  <si>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</si>
  <si>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</si>
  <si>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</si>
  <si>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</si>
  <si>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</si>
  <si>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</si>
  <si>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</si>
  <si>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</si>
  <si>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</si>
  <si>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</si>
  <si>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</si>
  <si>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</si>
  <si>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</si>
  <si>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</si>
  <si>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</si>
  <si>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</si>
  <si>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</si>
  <si>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</si>
  <si>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</si>
  <si>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</si>
  <si>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</si>
  <si>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</si>
  <si>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</si>
  <si>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</si>
  <si>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</si>
  <si>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</si>
  <si>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</si>
  <si>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</si>
  <si>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</si>
  <si>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</si>
  <si>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</si>
  <si>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</si>
  <si>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</si>
  <si>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</si>
  <si>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</si>
  <si>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</si>
  <si>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</si>
  <si>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</si>
  <si>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</si>
  <si>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</si>
  <si>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</si>
  <si>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</si>
  <si>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</si>
  <si>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</si>
  <si>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</si>
  <si>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</si>
  <si>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</si>
  <si>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</si>
  <si>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</si>
  <si>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</si>
  <si>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</si>
  <si>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</si>
  <si>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</si>
  <si>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</si>
  <si>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</si>
  <si>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</si>
  <si>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</si>
  <si>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</si>
  <si>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</si>
  <si>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</si>
  <si>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</si>
  <si>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</si>
  <si>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</si>
  <si>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</si>
  <si>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</si>
  <si>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</si>
  <si>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</si>
  <si>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</si>
  <si>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</si>
  <si>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</si>
  <si>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</si>
  <si>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</si>
  <si>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</si>
  <si>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</si>
  <si>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</si>
  <si>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</si>
  <si>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</si>
  <si>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</si>
  <si>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</si>
  <si>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</si>
  <si>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</si>
  <si>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</si>
  <si>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</si>
  <si>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</si>
  <si>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</si>
  <si>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</si>
  <si>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</si>
  <si>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</si>
  <si>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</si>
  <si>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</si>
  <si>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</si>
  <si>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</si>
  <si>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</si>
  <si>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</si>
  <si>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</si>
  <si>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</si>
  <si>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</si>
  <si>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</si>
  <si>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</si>
  <si>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</si>
  <si>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</si>
  <si>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</si>
  <si>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</si>
  <si>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</si>
  <si>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</si>
  <si>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</si>
  <si>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</si>
  <si>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</si>
  <si>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</si>
  <si>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</si>
  <si>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</si>
  <si>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</si>
  <si>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</si>
  <si>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</si>
  <si>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</si>
  <si>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</si>
  <si>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</si>
  <si>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</si>
  <si>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</si>
  <si>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</si>
  <si>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</si>
  <si>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</si>
  <si>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</si>
  <si>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</si>
  <si>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</si>
  <si>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</si>
  <si>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</si>
  <si>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</si>
  <si>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</si>
  <si>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</si>
  <si>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</si>
  <si>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</si>
  <si>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</si>
  <si>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</si>
  <si>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</si>
  <si>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</si>
  <si>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</si>
  <si>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</si>
  <si>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</si>
  <si>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</si>
  <si>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</si>
  <si>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</si>
  <si>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</si>
  <si>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</si>
  <si>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</si>
  <si>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</si>
  <si>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</si>
  <si>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</si>
  <si>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</si>
  <si>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</si>
  <si>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</si>
  <si>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</si>
  <si>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</si>
  <si>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</si>
  <si>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</si>
  <si>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</si>
  <si>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</si>
  <si>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</si>
  <si>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</si>
  <si>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</si>
  <si>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</si>
  <si>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</si>
  <si>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</si>
  <si>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</si>
  <si>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</si>
  <si>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</si>
  <si>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</si>
  <si>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</si>
  <si>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</si>
  <si>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</si>
  <si>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</si>
  <si>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</si>
  <si>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</si>
  <si>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</si>
  <si>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</si>
  <si>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</si>
  <si>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</si>
  <si>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</si>
  <si>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</si>
  <si>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</si>
  <si>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</si>
  <si>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</si>
  <si>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</si>
  <si>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</si>
  <si>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</si>
  <si>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</si>
  <si>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</si>
  <si>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</si>
  <si>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</si>
  <si>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</si>
  <si>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</si>
  <si>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</si>
  <si>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</si>
  <si>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</si>
  <si>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</si>
  <si>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</si>
  <si>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</si>
  <si>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</si>
  <si>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</si>
  <si>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</si>
  <si>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</si>
  <si>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</si>
  <si>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</si>
  <si>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</si>
  <si>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</si>
  <si>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</si>
  <si>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</si>
  <si>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</si>
  <si>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</si>
  <si>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</si>
  <si>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</si>
  <si>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</si>
  <si>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</si>
  <si>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</si>
  <si>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</si>
  <si>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</si>
  <si>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</si>
  <si>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</si>
  <si>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</si>
  <si>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</si>
  <si>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</si>
  <si>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</si>
  <si>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</si>
  <si>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</si>
  <si>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</si>
  <si>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</si>
  <si>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</si>
  <si>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</si>
  <si>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</si>
  <si>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</si>
  <si>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</si>
  <si>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</si>
  <si>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</si>
  <si>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</si>
  <si>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</si>
  <si>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</si>
  <si>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</si>
  <si>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</si>
  <si>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</si>
  <si>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</si>
  <si>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</si>
  <si>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</si>
  <si>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</si>
  <si>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</si>
  <si>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</si>
  <si>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</si>
  <si>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</si>
  <si>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</si>
  <si>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</si>
  <si>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</si>
  <si>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</si>
  <si>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</si>
  <si>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</si>
  <si>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</si>
  <si>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</si>
  <si>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</si>
  <si>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</si>
  <si>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</si>
  <si>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</si>
  <si>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</si>
  <si>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</si>
  <si>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</si>
  <si>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</si>
  <si>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</si>
  <si>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</si>
  <si>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</si>
  <si>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</si>
  <si>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</si>
  <si>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</si>
  <si>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</si>
  <si>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</si>
  <si>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</si>
  <si>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</si>
  <si>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</si>
  <si>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</si>
  <si>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</si>
  <si>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</si>
  <si>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</si>
  <si>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</si>
  <si>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</si>
  <si>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</si>
  <si>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</si>
  <si>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</si>
  <si>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</si>
  <si>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</si>
  <si>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</si>
  <si>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</si>
  <si>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</si>
  <si>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</si>
  <si>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</si>
  <si>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</si>
  <si>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</si>
  <si>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</si>
  <si>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</si>
  <si>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</si>
  <si>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</si>
  <si>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</si>
  <si>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</si>
  <si>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</si>
  <si>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</si>
  <si>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</si>
  <si>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</si>
  <si>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</si>
  <si>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</si>
  <si>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</si>
  <si>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</si>
  <si>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</si>
  <si>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</si>
  <si>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</si>
  <si>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</si>
  <si>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</si>
  <si>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</si>
  <si>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</si>
  <si>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</si>
  <si>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</si>
  <si>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</si>
  <si>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</si>
  <si>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</si>
  <si>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</si>
  <si>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</si>
  <si>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</si>
  <si>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</si>
  <si>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</si>
  <si>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</si>
  <si>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</si>
  <si>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</si>
  <si>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</si>
  <si>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</si>
  <si>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</si>
  <si>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</si>
  <si>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</si>
  <si>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</si>
  <si>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</si>
  <si>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</si>
  <si>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</si>
  <si>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</si>
  <si>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</si>
  <si>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</si>
  <si>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</si>
  <si>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</si>
  <si>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</si>
  <si>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</si>
  <si>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</si>
  <si>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</si>
  <si>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</si>
  <si>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</si>
  <si>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</si>
  <si>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</si>
  <si>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</si>
  <si>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</si>
  <si>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</si>
  <si>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</si>
  <si>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</si>
  <si>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</si>
  <si>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</si>
  <si>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</si>
  <si>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</si>
  <si>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</si>
  <si>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</si>
  <si>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</si>
  <si>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</si>
  <si>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</si>
  <si>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</si>
  <si>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</si>
  <si>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</si>
  <si>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</si>
  <si>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</si>
  <si>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</si>
  <si>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</si>
  <si>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</si>
  <si>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</si>
  <si>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</si>
  <si>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</si>
  <si>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</si>
  <si>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</si>
  <si>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</si>
  <si>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</si>
  <si>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</si>
  <si>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</si>
  <si>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</si>
  <si>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</si>
  <si>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</si>
  <si>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</si>
  <si>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</si>
  <si>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</si>
  <si>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</si>
  <si>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</si>
  <si>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</si>
  <si>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</si>
  <si>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</si>
  <si>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</si>
  <si>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</si>
  <si>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</si>
  <si>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</si>
  <si>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</si>
  <si>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</si>
  <si>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</si>
  <si>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</si>
  <si>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</si>
  <si>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</si>
  <si>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</si>
  <si>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</si>
  <si>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</si>
  <si>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</si>
  <si>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</si>
  <si>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</si>
  <si>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</si>
  <si>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</si>
  <si>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</si>
  <si>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</si>
  <si>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</si>
  <si>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</si>
  <si>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</si>
  <si>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</si>
  <si>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</si>
  <si>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</si>
  <si>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</si>
  <si>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</si>
  <si>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</si>
  <si>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</si>
  <si>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</si>
  <si>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</si>
  <si>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</si>
  <si>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</si>
  <si>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</si>
  <si>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</si>
  <si>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</si>
  <si>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</si>
  <si>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</si>
  <si>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</si>
  <si>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</si>
  <si>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</si>
  <si>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</si>
  <si>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</si>
  <si>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</si>
  <si>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</si>
  <si>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</si>
  <si>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</si>
  <si>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</si>
  <si>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</si>
  <si>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</si>
  <si>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</si>
  <si>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</si>
  <si>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</si>
  <si>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</si>
  <si>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</si>
  <si>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</si>
  <si>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</si>
  <si>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</si>
  <si>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</si>
  <si>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</si>
  <si>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</si>
  <si>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</si>
  <si>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</si>
  <si>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</si>
  <si>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</si>
  <si>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</si>
  <si>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</si>
  <si>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</si>
  <si>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</si>
  <si>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</si>
  <si>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</si>
  <si>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</si>
  <si>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</si>
  <si>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</si>
  <si>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</si>
  <si>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</si>
  <si>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</si>
  <si>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</si>
  <si>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</si>
  <si>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</si>
  <si>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</si>
  <si>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</si>
  <si>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</si>
  <si>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</si>
  <si>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</si>
  <si>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</si>
  <si>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</si>
  <si>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</si>
  <si>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</si>
  <si>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</si>
  <si>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</si>
  <si>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</si>
  <si>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</si>
  <si>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</si>
  <si>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</si>
  <si>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</si>
  <si>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</si>
  <si>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</si>
  <si>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</si>
  <si>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</si>
  <si>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</si>
  <si>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</si>
  <si>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</si>
  <si>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</si>
  <si>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</si>
  <si>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</si>
  <si>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</si>
  <si>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</si>
  <si>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</si>
  <si>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</si>
  <si>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</si>
  <si>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</si>
  <si>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</si>
  <si>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</si>
  <si>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</si>
  <si>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</si>
  <si>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</si>
  <si>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</si>
  <si>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</si>
  <si>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</si>
  <si>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</si>
  <si>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</si>
  <si>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</si>
  <si>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</si>
  <si>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</si>
  <si>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</si>
  <si>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</si>
  <si>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</si>
  <si>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</si>
  <si>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</si>
  <si>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</si>
  <si>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</si>
  <si>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</si>
  <si>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</si>
  <si>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</si>
  <si>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</si>
  <si>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</si>
  <si>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</si>
  <si>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</si>
  <si>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</si>
  <si>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</si>
  <si>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</si>
  <si>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</si>
  <si>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</si>
  <si>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</si>
  <si>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</si>
  <si>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</si>
  <si>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</si>
  <si>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</si>
  <si>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</si>
  <si>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</si>
  <si>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</si>
  <si>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</si>
  <si>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</si>
  <si>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</si>
  <si>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</si>
  <si>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</si>
  <si>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</si>
  <si>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</si>
  <si>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</si>
  <si>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</si>
  <si>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</si>
  <si>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</si>
  <si>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</si>
  <si>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</si>
  <si>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</si>
  <si>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</si>
  <si>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</si>
  <si>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</si>
  <si>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</si>
  <si>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</si>
  <si>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</si>
  <si>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</si>
  <si>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</si>
  <si>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</si>
  <si>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</si>
  <si>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</si>
  <si>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</si>
  <si>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</si>
  <si>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</si>
  <si>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</si>
  <si>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</si>
  <si>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</si>
  <si>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</si>
  <si>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</si>
  <si>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</si>
  <si>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</si>
  <si>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</si>
  <si>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</si>
  <si>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</si>
  <si>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</si>
  <si>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</si>
  <si>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</si>
  <si>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</si>
  <si>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</si>
  <si>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</si>
  <si>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</si>
  <si>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</si>
  <si>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</si>
  <si>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</si>
  <si>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</si>
  <si>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</si>
  <si>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</si>
  <si>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</si>
  <si>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</si>
  <si>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</si>
  <si>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</si>
  <si>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</si>
  <si>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</si>
  <si>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</si>
  <si>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</si>
  <si>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</si>
  <si>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</si>
  <si>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</si>
  <si>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</si>
  <si>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</si>
  <si>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</si>
  <si>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</si>
  <si>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</si>
  <si>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</si>
  <si>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</si>
  <si>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</si>
  <si>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</si>
  <si>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</si>
  <si>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</si>
  <si>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</si>
  <si>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</si>
  <si>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</si>
  <si>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</si>
  <si>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</si>
  <si>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</si>
  <si>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</si>
  <si>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</si>
  <si>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</si>
  <si>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</si>
  <si>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</si>
  <si>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</si>
  <si>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</si>
  <si>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</si>
  <si>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</si>
  <si>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</si>
  <si>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</si>
  <si>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</si>
  <si>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</si>
  <si>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</si>
  <si>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</si>
  <si>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</si>
  <si>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</si>
  <si>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</si>
  <si>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</si>
  <si>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</si>
  <si>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</si>
  <si>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</si>
  <si>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</si>
  <si>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</si>
  <si>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</si>
  <si>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</si>
  <si>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</si>
  <si>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</si>
  <si>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</si>
  <si>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</si>
  <si>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</si>
  <si>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</si>
  <si>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</si>
  <si>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</si>
  <si>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</si>
  <si>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</si>
  <si>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</si>
  <si>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</si>
  <si>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</si>
  <si>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</si>
  <si>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</si>
  <si>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</si>
  <si>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</si>
  <si>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</si>
  <si>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</si>
  <si>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</si>
  <si>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</si>
  <si>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</si>
  <si>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</si>
  <si>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</si>
  <si>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</si>
  <si>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</si>
  <si>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</si>
  <si>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</si>
  <si>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</si>
  <si>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</si>
  <si>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</si>
  <si>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</si>
  <si>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</si>
  <si>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</si>
  <si>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</si>
  <si>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</si>
  <si>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</si>
  <si>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</si>
  <si>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</si>
  <si>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</si>
  <si>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</si>
  <si>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</si>
  <si>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</si>
  <si>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</si>
  <si>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</si>
  <si>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</si>
  <si>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</si>
  <si>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</si>
  <si>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</si>
  <si>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</si>
  <si>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</si>
  <si>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</si>
  <si>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</si>
  <si>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</si>
  <si>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</si>
  <si>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</si>
  <si>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</si>
  <si>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</si>
  <si>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</si>
  <si>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</si>
  <si>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</si>
  <si>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</si>
  <si>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</si>
  <si>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</si>
  <si>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</si>
  <si>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</si>
  <si>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</si>
  <si>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</si>
  <si>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</si>
  <si>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</si>
  <si>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</si>
  <si>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</si>
  <si>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</si>
  <si>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</si>
  <si>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</si>
  <si>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</si>
  <si>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</si>
  <si>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</si>
  <si>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</si>
  <si>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</si>
  <si>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</si>
  <si>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</si>
  <si>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</si>
  <si>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</si>
  <si>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</si>
  <si>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</si>
  <si>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</si>
  <si>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</si>
  <si>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</si>
  <si>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</si>
  <si>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</si>
  <si>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</si>
  <si>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</si>
  <si>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</si>
  <si>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</si>
  <si>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</si>
  <si>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</si>
  <si>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</si>
  <si>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</si>
  <si>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</si>
  <si>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</si>
  <si>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</si>
  <si>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</si>
  <si>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</si>
  <si>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</si>
  <si>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</si>
  <si>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</si>
  <si>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</si>
  <si>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</si>
  <si>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</si>
  <si>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</si>
  <si>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</si>
  <si>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</si>
  <si>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</si>
  <si>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</si>
  <si>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</si>
  <si>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</si>
  <si>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</si>
  <si>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</si>
  <si>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</si>
  <si>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</si>
  <si>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</si>
  <si>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</si>
  <si>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</si>
  <si>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</si>
  <si>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</si>
  <si>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</si>
  <si>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</si>
  <si>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</si>
  <si>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</si>
  <si>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</si>
  <si>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</si>
  <si>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</si>
  <si>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</si>
  <si>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</si>
  <si>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</si>
  <si>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</si>
  <si>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</si>
  <si>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</si>
  <si>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</si>
  <si>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</si>
  <si>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</si>
  <si>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</si>
  <si>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</si>
  <si>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</si>
  <si>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</si>
  <si>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</si>
  <si>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</si>
  <si>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</si>
  <si>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</si>
  <si>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</si>
  <si>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</si>
  <si>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</si>
  <si>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</si>
  <si>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</si>
  <si>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</si>
  <si>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</si>
  <si>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</si>
  <si>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</si>
  <si>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</si>
  <si>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</si>
  <si>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</si>
  <si>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</si>
  <si>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</si>
  <si>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</si>
  <si>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</si>
  <si>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</si>
  <si>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</si>
  <si>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</si>
  <si>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</si>
  <si>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</si>
  <si>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</si>
  <si>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</si>
  <si>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</si>
  <si>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</si>
  <si>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</si>
  <si>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</si>
  <si>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</si>
  <si>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</si>
  <si>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</si>
  <si>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</si>
  <si>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</si>
  <si>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</si>
  <si>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</si>
  <si>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</si>
  <si>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</si>
  <si>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</si>
  <si>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</si>
  <si>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</si>
  <si>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</si>
  <si>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</si>
  <si>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</si>
  <si>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</si>
  <si>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</si>
  <si>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</si>
  <si>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</si>
  <si>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</si>
  <si>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</si>
  <si>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</si>
  <si>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</si>
  <si>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</si>
  <si>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</si>
  <si>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</si>
  <si>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</si>
  <si>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</si>
  <si>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</si>
  <si>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</si>
  <si>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</si>
  <si>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</si>
  <si>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</si>
  <si>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</si>
  <si>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</si>
  <si>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</si>
  <si>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</si>
  <si>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</si>
  <si>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</si>
  <si>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</si>
  <si>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</si>
  <si>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</si>
  <si>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</si>
  <si>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</si>
  <si>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</si>
  <si>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</si>
  <si>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</si>
  <si>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</si>
  <si>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</si>
  <si>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</si>
  <si>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</si>
  <si>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</si>
  <si>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</si>
  <si>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</si>
  <si>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</si>
  <si>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</si>
  <si>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</si>
  <si>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</si>
  <si>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</si>
  <si>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</si>
  <si>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</si>
  <si>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</si>
  <si>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</si>
  <si>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</si>
  <si>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</si>
  <si>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</si>
  <si>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</si>
  <si>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</si>
  <si>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</si>
  <si>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</si>
  <si>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</si>
  <si>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</si>
  <si>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</si>
  <si>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</si>
  <si>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</si>
  <si>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</si>
  <si>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</si>
  <si>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</si>
  <si>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</si>
  <si>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</si>
  <si>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</si>
  <si>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</si>
  <si>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</si>
  <si>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</si>
  <si>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</si>
  <si>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</si>
  <si>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</si>
  <si>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</si>
  <si>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</si>
  <si>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</si>
  <si>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</si>
  <si>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</si>
  <si>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</si>
  <si>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</si>
  <si>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</si>
  <si>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</si>
  <si>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</si>
  <si>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</si>
  <si>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</si>
  <si>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</si>
  <si>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</si>
  <si>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</si>
  <si>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</si>
  <si>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</si>
  <si>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</si>
  <si>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</si>
  <si>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</si>
  <si>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</si>
  <si>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</si>
  <si>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</si>
  <si>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</si>
  <si>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</si>
  <si>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</si>
  <si>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</si>
  <si>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</si>
  <si>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</si>
  <si>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</si>
  <si>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</si>
  <si>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</si>
  <si>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</si>
  <si>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</si>
  <si>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</si>
  <si>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</si>
  <si>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</si>
  <si>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</si>
  <si>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</si>
  <si>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</si>
  <si>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</si>
  <si>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</si>
  <si>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</si>
  <si>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</si>
  <si>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</si>
  <si>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</si>
  <si>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</si>
  <si>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</si>
  <si>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</si>
  <si>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</si>
  <si>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</si>
  <si>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</si>
  <si>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</si>
  <si>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</si>
  <si>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</si>
  <si>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</si>
  <si>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</si>
  <si>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</si>
  <si>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</si>
  <si>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</si>
  <si>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</si>
  <si>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</si>
  <si>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</si>
  <si>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</si>
  <si>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</si>
  <si>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</si>
  <si>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</si>
  <si>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</si>
  <si>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</si>
  <si>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</si>
  <si>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</si>
  <si>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</si>
  <si>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</si>
  <si>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</si>
  <si>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</si>
  <si>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</si>
  <si>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</si>
  <si>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</si>
  <si>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</si>
  <si>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</si>
  <si>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</si>
  <si>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</si>
  <si>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</si>
  <si>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</si>
  <si>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</si>
  <si>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</si>
  <si>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</si>
  <si>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</si>
  <si>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</si>
  <si>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</si>
  <si>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</si>
  <si>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</si>
  <si>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</si>
  <si>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</si>
  <si>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</si>
  <si>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</si>
  <si>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</si>
  <si>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</si>
  <si>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</si>
  <si>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</si>
  <si>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</si>
  <si>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</si>
  <si>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</si>
  <si>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</si>
  <si>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</si>
  <si>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</si>
  <si>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</si>
  <si>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</si>
  <si>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</si>
  <si>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</si>
  <si>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</si>
  <si>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</si>
  <si>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</si>
  <si>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</si>
  <si>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</si>
  <si>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</si>
  <si>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</si>
  <si>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</si>
  <si>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</si>
  <si>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</si>
  <si>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</si>
  <si>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</si>
  <si>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</si>
  <si>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</si>
  <si>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</si>
  <si>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</si>
  <si>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</si>
  <si>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</si>
  <si>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</si>
  <si>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</si>
  <si>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</si>
  <si>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</si>
  <si>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</si>
  <si>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</si>
  <si>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</si>
  <si>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</si>
  <si>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</si>
  <si>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</si>
  <si>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</si>
  <si>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</si>
  <si>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</si>
  <si>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</si>
  <si>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</si>
  <si>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</si>
  <si>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</si>
  <si>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</si>
  <si>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</si>
  <si>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</si>
  <si>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</si>
  <si>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</si>
  <si>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</si>
  <si>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</si>
  <si>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</si>
  <si>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</si>
  <si>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</si>
  <si>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</si>
  <si>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</si>
  <si>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</si>
  <si>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</si>
  <si>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</si>
  <si>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</si>
  <si>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</si>
  <si>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</si>
  <si>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</si>
  <si>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</si>
  <si>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</si>
  <si>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</si>
  <si>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</si>
  <si>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</si>
  <si>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</si>
  <si>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</si>
  <si>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</si>
  <si>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</si>
  <si>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</si>
  <si>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</si>
  <si>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</si>
  <si>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</si>
  <si>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</si>
  <si>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</si>
  <si>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</si>
  <si>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</si>
  <si>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</si>
  <si>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</si>
  <si>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</si>
  <si>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</si>
  <si>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</si>
  <si>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</si>
  <si>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</si>
  <si>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</si>
  <si>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</si>
  <si>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</si>
  <si>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</si>
  <si>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</si>
  <si>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</si>
  <si>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</si>
  <si>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</si>
  <si>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</si>
  <si>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</si>
  <si>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</si>
  <si>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</si>
  <si>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</si>
  <si>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</si>
  <si>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</si>
  <si>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</si>
  <si>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</si>
  <si>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</si>
  <si>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</si>
  <si>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</si>
  <si>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</si>
  <si>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</si>
  <si>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</si>
  <si>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</si>
  <si>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</si>
  <si>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</si>
  <si>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</si>
  <si>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</si>
  <si>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</si>
  <si>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</si>
  <si>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</si>
  <si>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</si>
  <si>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</si>
  <si>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</si>
  <si>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</si>
  <si>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</si>
  <si>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</si>
  <si>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</si>
  <si>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</si>
  <si>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</si>
  <si>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</si>
  <si>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</si>
  <si>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</si>
  <si>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</si>
  <si>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</si>
  <si>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</si>
  <si>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</si>
  <si>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</si>
  <si>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</si>
  <si>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</si>
  <si>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</si>
  <si>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</si>
  <si>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</si>
  <si>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</si>
  <si>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</si>
  <si>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</si>
  <si>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</si>
  <si>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</si>
  <si>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</si>
  <si>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</si>
  <si>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</si>
  <si>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</si>
  <si>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</si>
  <si>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</si>
  <si>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</si>
  <si>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</si>
  <si>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</si>
  <si>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</si>
  <si>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</si>
  <si>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</si>
  <si>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</si>
  <si>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</si>
  <si>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</si>
  <si>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</si>
  <si>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</si>
  <si>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</si>
  <si>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</si>
  <si>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</si>
  <si>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</si>
  <si>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</si>
  <si>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</si>
  <si>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</si>
  <si>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</si>
  <si>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</si>
  <si>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</si>
  <si>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</si>
  <si>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</si>
  <si>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</si>
  <si>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</si>
  <si>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</si>
  <si>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</si>
  <si>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</si>
  <si>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</si>
  <si>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</si>
  <si>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</si>
  <si>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</si>
  <si>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</si>
  <si>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</si>
  <si>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</si>
  <si>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</si>
  <si>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</si>
  <si>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</si>
  <si>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</si>
  <si>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</si>
  <si>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</si>
  <si>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</si>
  <si>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</si>
  <si>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</si>
  <si>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</si>
  <si>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</si>
  <si>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</si>
  <si>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</si>
  <si>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</si>
  <si>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</si>
  <si>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</si>
  <si>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</si>
  <si>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</si>
  <si>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</si>
  <si>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</si>
  <si>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</si>
  <si>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</si>
  <si>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</si>
  <si>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</si>
  <si>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</si>
  <si>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</si>
  <si>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</si>
  <si>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</si>
  <si>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</si>
  <si>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</si>
  <si>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</si>
  <si>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</si>
  <si>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</si>
  <si>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</si>
  <si>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</si>
  <si>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</si>
  <si>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</si>
  <si>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</si>
  <si>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</si>
  <si>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</si>
  <si>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</si>
  <si>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</si>
  <si>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</si>
  <si>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</si>
  <si>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</si>
  <si>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</si>
  <si>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</si>
  <si>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</si>
  <si>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</si>
  <si>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</si>
  <si>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</si>
  <si>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</si>
  <si>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</si>
  <si>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</si>
  <si>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</si>
  <si>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</si>
  <si>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</si>
  <si>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</si>
  <si>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</si>
  <si>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</si>
  <si>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</si>
  <si>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</si>
  <si>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</si>
  <si>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</si>
  <si>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</si>
  <si>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</si>
  <si>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</si>
  <si>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</si>
  <si>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</si>
  <si>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</si>
  <si>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</si>
  <si>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</si>
  <si>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</si>
  <si>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</si>
  <si>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</si>
  <si>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</si>
  <si>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</si>
  <si>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</si>
  <si>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</si>
  <si>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</si>
  <si>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</si>
  <si>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</si>
  <si>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</si>
  <si>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</si>
  <si>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</si>
  <si>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</si>
  <si>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</si>
  <si>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</si>
  <si>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</si>
  <si>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</si>
  <si>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</si>
  <si>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</si>
  <si>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</si>
  <si>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</si>
  <si>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</si>
  <si>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</si>
  <si>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</si>
  <si>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</si>
  <si>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</si>
  <si>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</si>
  <si>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</si>
  <si>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</si>
  <si>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</si>
  <si>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</si>
  <si>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</si>
  <si>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</si>
  <si>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</si>
  <si>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</si>
  <si>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</si>
  <si>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</si>
  <si>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</si>
  <si>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</si>
  <si>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</si>
  <si>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</si>
  <si>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</si>
  <si>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</si>
  <si>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</si>
  <si>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</si>
  <si>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</si>
  <si>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</si>
  <si>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</si>
  <si>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</si>
  <si>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</si>
  <si>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</si>
  <si>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</si>
  <si>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</si>
  <si>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</si>
  <si>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</si>
  <si>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</si>
  <si>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</si>
  <si>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</si>
  <si>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</si>
  <si>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</si>
  <si>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</si>
  <si>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</si>
  <si>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</si>
  <si>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</si>
  <si>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</si>
  <si>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</si>
  <si>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</si>
  <si>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</si>
  <si>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</si>
  <si>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</si>
  <si>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</si>
  <si>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</si>
  <si>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</si>
  <si>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</si>
  <si>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</si>
  <si>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</si>
  <si>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</si>
  <si>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</si>
  <si>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</si>
  <si>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</si>
  <si>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</si>
  <si>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</si>
  <si>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</si>
  <si>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</si>
  <si>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</si>
  <si>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</si>
  <si>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</si>
  <si>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</si>
  <si>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</si>
  <si>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</si>
  <si>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</si>
  <si>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</si>
  <si>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</si>
  <si>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</si>
  <si>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</si>
  <si>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</si>
  <si>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</si>
  <si>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</si>
  <si>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</si>
  <si>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</si>
  <si>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</si>
  <si>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</si>
  <si>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</si>
  <si>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</si>
  <si>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</si>
  <si>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</si>
  <si>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</si>
  <si>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</si>
  <si>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</si>
  <si>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</si>
  <si>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</si>
  <si>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</si>
  <si>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</si>
  <si>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</si>
  <si>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</si>
  <si>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</si>
  <si>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</si>
  <si>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</si>
  <si>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</si>
  <si>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</si>
  <si>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</si>
  <si>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</si>
  <si>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</si>
  <si>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</si>
  <si>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</si>
  <si>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</si>
  <si>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</si>
  <si>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</si>
  <si>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</si>
  <si>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</si>
  <si>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</si>
  <si>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</si>
  <si>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</si>
  <si>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</si>
  <si>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</si>
  <si>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</si>
  <si>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</si>
  <si>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</si>
  <si>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</si>
  <si>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</si>
  <si>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</si>
  <si>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</si>
  <si>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</si>
  <si>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</si>
  <si>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</si>
  <si>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</si>
  <si>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</si>
  <si>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</si>
  <si>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</si>
  <si>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</si>
  <si>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</si>
  <si>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</si>
  <si>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</si>
  <si>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</si>
  <si>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</si>
  <si>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</si>
  <si>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</si>
  <si>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</si>
  <si>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</si>
  <si>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</si>
  <si>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</si>
  <si>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</si>
  <si>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</si>
  <si>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</si>
  <si>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</si>
  <si>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</si>
  <si>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</si>
  <si>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</si>
  <si>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</si>
  <si>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</si>
  <si>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</si>
  <si>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</si>
  <si>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</si>
  <si>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</si>
  <si>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</si>
  <si>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</si>
  <si>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</si>
  <si>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</si>
  <si>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</si>
  <si>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</si>
  <si>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</si>
  <si>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</si>
  <si>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</si>
  <si>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</si>
  <si>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</si>
  <si>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</si>
  <si>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</si>
  <si>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</si>
  <si>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</si>
  <si>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</si>
  <si>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</si>
  <si>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</si>
  <si>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</si>
  <si>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</si>
  <si>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</si>
  <si>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</si>
  <si>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</si>
  <si>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</si>
  <si>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</si>
  <si>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</si>
  <si>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</si>
  <si>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</si>
  <si>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</si>
  <si>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</si>
  <si>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</si>
  <si>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</si>
  <si>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</si>
  <si>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</si>
  <si>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</si>
  <si>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</si>
  <si>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</si>
  <si>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</si>
  <si>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</si>
  <si>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</si>
  <si>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</si>
  <si>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</si>
  <si>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</si>
  <si>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</si>
  <si>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</si>
  <si>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</si>
  <si>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</si>
  <si>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</si>
  <si>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</si>
  <si>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</si>
  <si>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</si>
  <si>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</si>
  <si>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</si>
  <si>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</si>
  <si>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</si>
  <si>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</si>
  <si>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</si>
  <si>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</si>
  <si>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</si>
  <si>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</si>
  <si>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</si>
  <si>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</si>
  <si>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</si>
  <si>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</si>
  <si>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</si>
  <si>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</si>
  <si>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</si>
  <si>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</si>
  <si>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</si>
  <si>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</si>
  <si>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</si>
  <si>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</si>
  <si>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</si>
  <si>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</si>
  <si>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</si>
  <si>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</si>
  <si>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</si>
  <si>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</si>
  <si>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</si>
  <si>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</si>
  <si>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</si>
  <si>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</si>
  <si>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</si>
  <si>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</si>
  <si>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</si>
  <si>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</si>
  <si>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</si>
  <si>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</si>
  <si>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</si>
  <si>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</si>
  <si>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</si>
  <si>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</si>
  <si>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</si>
  <si>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</si>
  <si>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</si>
  <si>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</si>
  <si>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</si>
  <si>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</si>
  <si>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</si>
  <si>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</si>
  <si>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</si>
  <si>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</si>
  <si>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</si>
  <si>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</si>
  <si>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</si>
  <si>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</si>
  <si>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</si>
  <si>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</si>
  <si>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</si>
  <si>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</si>
  <si>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</si>
  <si>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</si>
  <si>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</si>
  <si>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</si>
  <si>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</si>
  <si>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</si>
  <si>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</si>
  <si>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</si>
  <si>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</si>
  <si>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</si>
  <si>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</si>
  <si>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</si>
  <si>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</si>
  <si>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</si>
  <si>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</si>
  <si>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</si>
  <si>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</si>
  <si>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</si>
  <si>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</si>
  <si>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</si>
  <si>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</si>
  <si>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</si>
  <si>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</si>
  <si>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</si>
  <si>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</si>
  <si>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</si>
  <si>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</si>
  <si>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</si>
  <si>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</si>
  <si>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</si>
  <si>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</si>
  <si>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</si>
  <si>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</si>
  <si>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</si>
  <si>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</si>
  <si>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</si>
  <si>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</si>
  <si>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</si>
  <si>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</si>
  <si>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</si>
  <si>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</si>
  <si>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</si>
  <si>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</si>
  <si>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 xml:space="preserve">NO PCM </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</si>
  <si>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</si>
  <si>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</si>
  <si>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</si>
  <si>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</si>
  <si>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</si>
  <si>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</si>
  <si>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</si>
  <si>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</si>
  <si>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</si>
  <si>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PCM-20251024-00000725</t>
  </si>
  <si>
    <t>Site is down and we are facing access issue as site is located in Military camp , Access is upon request only during working days and hours.</t>
  </si>
  <si>
    <t>PCM-20251024-00000787</t>
  </si>
  <si>
    <t xml:space="preserve">EM team need 60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</si>
</sst>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9" totalsRowShown="0" headerRowDxfId="48" dataDxfId="47" headerRowBorderDxfId="45" tableBorderDxfId="46" totalsRowBorderDxfId="44">
  <autoFilter ref="A1:L2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291.65117789351643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11.156189467590593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45954.599603819443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45954.599603819443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45954.599603819443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45954.599603819443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45954.599603819443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45954.599603819443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45954.599603819443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45954.599603819443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45954.599603819443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45954.599603819443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45954.599603819443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45954.599603819443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45954.599603819443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45954.599603819443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45954.599603819443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45954.599603819443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45954.599603819443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45954.599603819443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45954.599603819443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45954.599603819443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45954.599603819443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45954.599603819443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45954.599603819443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45954.599603819443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45954.599603819443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45954.599603819443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45954.599603819443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45954.599603819443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45954.599603819443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45954.599603819443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45954.599603819443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45954.599603819443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45954.599603819443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45954.599603819443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45954.599603819443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45954.599603819443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45954.599603819443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45954.599603819443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45954.599603819443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45954.599603819443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45954.599603819443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45954.599603819443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45954.599603819443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45954.599603819443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45954.599603819443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45954.599603819443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45954.599603819443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45954.599603819443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45954.599603819443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45954.599603819443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45954.599603819443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45954.599603819443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45954.599603819443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45954.599603819443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45954.599603819443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45954.599603819443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45954.599603819443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45954.599603819443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45954.599603819443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45954.599603819443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45954.599603819443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45954.599603819443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45954.599603819443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129.5997658564811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10.103828356477607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45954.599603819443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45954.599603819443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45954.599603819443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45954.599603819443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45954.599603819443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45954.599603819443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45954.599603819443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45954.599603819443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45954.599603819443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45954.599603819443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45954.599603819443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45954.599603819443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45954.599603819443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45954.599603819443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45954.599603819443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45954.599603819443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45954.599603819443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45954.599603819443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45954.599603819443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45954.599603819443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45954.599603819443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45954.599603819443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45954.599603819443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45954.599603819443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45954.599603819443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45954.599603819443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45954.599603819443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45954.599603819443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45954.599603819443</v>
      </c>
      <c r="H7" s="22"/>
      <c r="I7" s="19" t="s">
        <v>39086</v>
      </c>
      <c r="J7" s="18" t="str">
        <f>IFERROR(VLOOKUP(D7,DB!A:G,7,0),"")</f>
        <v/>
      </c>
      <c r="K7" s="46"/>
      <c r="L7" s="23" t="str">
        <f>IFERROR(VLOOKUP(D7,DB!A:I,9,0),"")</f>
        <v/>
      </c>
    </row>
    <row r="8" spans="1:13" ht="15" customHeight="1">
      <c r="A8" s="19"/>
      <c r="B8" s="63" t="str">
        <f>IFERROR(VLOOKUP(D8,DB!A:K,11,0),"")</f>
        <v/>
      </c>
      <c r="C8" s="18"/>
      <c r="D8" s="18"/>
      <c r="E8" s="18"/>
      <c r="F8" s="20"/>
      <c r="G8" s="21">
        <f t="shared" ca="1" si="0"/>
        <v>45954.599603819443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45954.599603819443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45954.599603819443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45954.599603819443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45954.599603819443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45954.599603819443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45954.599603819443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45954.599603819443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45954.599603819443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45954.599603819443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45954.599603819443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45954.599603819443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45954.599603819443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45954.599603819443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45954.599603819443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45954.599603819443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45954.599603819443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45954.599603819443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45954.599603819443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45954.599603819443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45954.599603819443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45954.599603819443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45954.599603819443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45954.599603819443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45954.599603819443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45954.599603819443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45954.599603819443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45954.599603819443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45954.599603819443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45954.599603819443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45954.599603819443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45954.599603819443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45954.599603819443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45954.599603819443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45954.599603819443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45954.599603819443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45954.599603819443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45954.599603819443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45954.599603819443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45954.599603819443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45954.599603819443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45954.599603819443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45954.599603819443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45954.599603819443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45954.599603819443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45954.599603819443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45954.599603819443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45954.599603819443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45954.599603819443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45954.599603819443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45954.599603819443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45954.599603819443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45954.599603819443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45954.599603819443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45954.599603819443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45954.599603819443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45954.599603819443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45954.599603819443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45954.599603819443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45954.599603819443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45954.599603819443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45954.599603819443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45954.599603819443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45954.599603819443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45954.599603819443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45954.599603819443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45954.599603819443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45954.599603819443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45954.599603819443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45954.599603819443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45954.599603819443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45954.599603819443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45954.599603819443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45954.599603819443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45954.599603819443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45954.599603819443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45954.599603819443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45954.599603819443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45954.599603819443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45954.599603819443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45954.599603819443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45954.599603819443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45954.599603819443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45954.599603819443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45954.599603819443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45954.599603819443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45954.599603819443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45954.599603819443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45954.599603819443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45954.599603819443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45954.599603935188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45954.599603935188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45954.599603935188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45954.599603935188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45954.599603935188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45954.599603935188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45954.599603935188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45954.599603935188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45954.599603935188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45954.599603935188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45954.599603935188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45954.599603935188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45954.599603935188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45954.599603935188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45954.599603935188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45954.599603935188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45954.599603935188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45954.599603935188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45954.599603935188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45954.599603935188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45954.599603935188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45954.599603935188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45954.599603935188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45954.599603935188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45954.599603935188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45954.599603935188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45954.599603935188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45954.599603935188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45954.599603935188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45954.599603935188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45954.599603935188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45954.599603935188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45954.599603935188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45954.599603935188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45954.599603935188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45954.599603935188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45954.599603935188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45954.599603935188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45954.599603935188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45954.599603935188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45954.599603935188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45954.599603935188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45954.599603935188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45954.599603935188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45954.599603935188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45954.599603935188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45954.599603935188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45954.599603935188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45954.599603935188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45954.599603935188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45954.599603935188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45954.599603935188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45954.599603935188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45954.599603935188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45954.599603935188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45954.599603935188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45954.599603935188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45954.599603935188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45954.599603935188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45954.599603935188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45954.599603935188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45954.599603935188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45954.599603935188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45954.599603935188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45954.599603935188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45954.599603935188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45954.599603935188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45954.599603935188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45954.599603935188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45954.599603935188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45954.599603935188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45954.599603935188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45954.599603935188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45954.599603935188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45954.599603935188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45954.599603935188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45954.599603935188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45954.599603935188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45954.599603935188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45954.599603935188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45954.599603935188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45954.599603935188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45954.599603935188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45954.599603935188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45954.599603935188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45954.599603935188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45954.599603935188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45954.599603935188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45954.599603935188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45954.599603935188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45954.599603935188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45954.599603935188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45954.599603935188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45954.599603935188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45954.599603935188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45954.599603935188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45954.599603935188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45954.599603935188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45954.599603935188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45954.599603935188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45954.599603935188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45954.599603935188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45954.599603935188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45954.599603935188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45954.599603935188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45954.599603935188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45954.599603935188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45954.599603935188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45954.599603935188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45954.599603935188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45954.599603935188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45954.599603935188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45954.599603935188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45954.599603935188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45954.599603935188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45954.599603935188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45954.599603935188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45954.599603935188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45954.599603935188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45954.599603935188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45954.599603935188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45954.599603935188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45954.599603935188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45954.599603935188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45954.599603935188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45954.599603935188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45954.599603935188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45954.599603935188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45954.599603935188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45954.599603935188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45954.599603935188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45954.599603935188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45954.599603935188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45954.599603935188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45954.599603935188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45954.599603935188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45954.599603935188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45954.599603935188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45954.599603935188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45954.599603935188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45954.599603935188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45954.599603935188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45954.599603935188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45954.599603935188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45954.599603935188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45954.599603935188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45954.599603935188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45954.599603935188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45954.599603935188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45954.599603935188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45954.599603935188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45954.599603935188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45954.599603935188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45954.599603935188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45954.599603935188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45954.599603935188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45954.599603935188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45954.599603935188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45954.599603935188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45954.599603935188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45954.599603935188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45954.599603935188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45954.599603935188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45954.599603935188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45954.599603935188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45954.599603935188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45954.599603935188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45954.599603935188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45954.599603935188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45954.599603935188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45954.599603935188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45954.599603935188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45954.599603935188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45954.599603935188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45954.599603935188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45954.599603935188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45954.599603935188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45954.599603935188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45954.599603935188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45954.599603935188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45954.599603935188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45954.599603935188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45954.599603935188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45954.599603935188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45954.599603935188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45954.599603935188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45954.599603935188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45954.599603935188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45954.599603935188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45954.599603935188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45954.599603935188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45954.599603935188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45954.599603935188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45954.599603935188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45954.599603935188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45954.599603935188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45954.599603935188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45954.599603935188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45954.599603935188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45954.599603935188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45954.599603935188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45954.599603935188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45954.599603935188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45954.599603935188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45954.599603935188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45954.599603935188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45954.599603935188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45954.599603935188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45954.599603935188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45954.599603935188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45954.599603935188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45954.599603935188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45954.599603935188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45954.599603935188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45954.599603935188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45954.599603935188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45954.599603935188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45954.599603935188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45954.599603935188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45954.599603935188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45954.599603935188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45954.599603935188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45954.599603935188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45954.599603935188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45954.599603935188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45954.599603935188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45954.599603935188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45954.599603935188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45954.599603935188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45954.599603935188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45954.599603935188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45954.599603935188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45954.599603935188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45954.599603935188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45954.599603935188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45954.599603935188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45954.599603935188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45954.599603935188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45954.599603935188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45954.599603935188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45954.599603935188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45954.599603935188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45954.599603935188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45954.599603935188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45954.599603935188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45954.599603935188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45954.599603935188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45954.599603935188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45954.599603935188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45954.599603935188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45954.599603935188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45954.599603935188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45954.599603935188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45954.599603935188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45954.599603935188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45954.599603935188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45954.599603935188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45954.599603935188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45954.599603935188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45954.599603935188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45954.599603935188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45954.599603935188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45954.599603935188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45954.599603935188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45954.599603935188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45954.599603935188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45954.599603935188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45954.599603935188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45954.599603935188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45954.599603935188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45954.599603935188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45954.599603935188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45954.599603935188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45954.599603935188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45954.599603935188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45954.599603935188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45954.599603935188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45954.599603935188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45954.599603935188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45954.599603935188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45954.599603935188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45954.599603935188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45954.599603935188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45954.599603935188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45954.599603935188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45954.599603935188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45954.599603935188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45954.599603935188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45954.599603935188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45954.599603935188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45954.599603935188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45954.599603935188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45954.599603935188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45954.599603935188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45954.599603935188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45954.599603935188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45954.599603935188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45954.599603935188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45954.599603935188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45954.599603935188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45954.599603935188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45954.599603935188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45954.599603935188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45954.599603935188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45954.599603935188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45954.599603935188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45954.599603935188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45954.599603935188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45954.599603935188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45954.599603935188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45954.599603935188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45954.599603935188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45954.599603935188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45954.599603935188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45954.599603935188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45954.599603935188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45954.599603935188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45954.599603935188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45954.599603935188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45954.599603935188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45954.599603935188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45954.599603935188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45954.599603935188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45954.599603935188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45954.599603935188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45954.599603935188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45954.599603935188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45954.599603935188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45954.599603935188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45954.599603935188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45954.599603935188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45954.599603935188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45954.599603935188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45954.599603935188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45954.599603935188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45954.599603935188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45954.599603935188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45954.599603935188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45954.599603935188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45954.599603935188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45954.599603935188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45954.599603935188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45954.599603935188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45954.599603935188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45954.599603935188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45954.599603935188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45954.599603935188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45954.599603935188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45954.599603935188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45954.599603935188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45954.599603935188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45954.599603935188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45954.599603935188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45954.599603935188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45954.599603935188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45954.599603935188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45954.599603935188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45954.599603935188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45954.599603935188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45954.599603935188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45954.599603935188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45954.599603935188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45954.599603935188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45954.599603935188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45954.599603935188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45954.599603935188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45954.599603935188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45954.599603935188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45954.599603935188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45954.599603935188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45954.599603935188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45954.599603935188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45954.599603935188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45954.599603935188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45954.599603935188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45954.599603935188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45954.599603935188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45954.599603935188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45954.599603935188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45954.599603935188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45954.599603935188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45954.599603935188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45954.599603935188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45954.599603935188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45954.599603935188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45954.599603935188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45954.599603935188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45954.599603935188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45954.599603935188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45954.599603935188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45954.599603935188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45954.599603935188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45954.599603935188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45954.599603935188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45954.599603935188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45954.599603935188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45954.599603935188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45954.599603935188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45954.599603935188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45954.599603935188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45954.599603935188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45954.599603935188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45954.599603935188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45954.599603935188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45954.599603935188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45954.599603935188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45954.599603935188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45954.599603935188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45954.599603935188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45954.599603935188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45954.599603935188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45954.599603935188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45954.599603935188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45954.599603935188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45954.599603935188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45954.599603935188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45954.599603935188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45954.599603935188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45954.599603935188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45954.599603935188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45954.599603935188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45954.599603935188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45954.599603935188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45954.599603935188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45954.599603935188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45954.599603935188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45954.599603935188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45954.599603935188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45954.599603935188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45954.599603935188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45954.599603935188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45954.599603935188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45954.599603935188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45954.599603935188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45954.599603935188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45954.599603935188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45954.599603935188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45954.599603935188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45954.599603935188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45954.599603935188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45954.599603935188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45954.599603935188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45954.599603935188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45954.599603935188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45954.599603935188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45954.599603935188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45954.599603935188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45954.599603935188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45954.599603935188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45954.599603935188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45954.599603935188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45954.599603935188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45954.599603935188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45954.599603935188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45954.599603935188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45954.599603935188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45954.599603935188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45954.599603935188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45954.599603935188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45954.599603935188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45954.599603935188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45954.599603935188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45954.599603935188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45954.599603935188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45954.599603935188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45954.599603935188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45954.599603935188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45954.599603935188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45954.599603935188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45954.599603935188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45954.599603935188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45954.599603935188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45954.599603935188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45954.599603935188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45954.599603935188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45954.599603935188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45954.599603935188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45954.599603935188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45954.599603935188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45954.599603935188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45954.599603935188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45954.599603935188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45954.599603935188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45954.599603935188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45954.599603935188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45954.599603935188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45954.599603935188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45954.599603935188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45954.599603935188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45954.599603935188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45954.599603935188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45954.599603935188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45954.599603935188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45954.599603935188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45954.599603935188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45954.599603935188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45954.599603935188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45954.599603935188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45954.599603935188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45954.599603935188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45954.599603935188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45954.599603935188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45954.599603935188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45954.599603935188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45954.599603935188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45954.599603935188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45954.599603935188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45954.599603935188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45954.599603935188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45954.599603935188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45954.599603935188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45954.599603935188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45954.599603935188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45954.599603935188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45954.599603935188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45954.599603935188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45954.599603935188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45954.599603935188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45954.599603935188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45954.599603935188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45954.599603935188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45954.599603935188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45954.599603935188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45954.599603935188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45954.599603935188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45954.599603935188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45954.599603935188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45954.599603935188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45954.599603935188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45954.599603935188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45954.599603935188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45954.599603935188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45954.599603935188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45954.599603935188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45954.599603935188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45954.599603935188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45954.599603935188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45954.599603935188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45954.599603935188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45954.599603935188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45954.599603935188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45954.599603935188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45954.599603935188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45954.599603935188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45954.599603935188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45954.599603935188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45954.599603935188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45954.599603935188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45954.599603935188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45954.599603935188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45954.599603935188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45954.599603935188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45954.599603935188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45954.599603935188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45954.599603935188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45954.599603935188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45954.599603935188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45954.599603935188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45954.599603935188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45954.599603935188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45954.599603935188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45954.599603935188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45954.599603935188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45954.599603935188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45954.599603935188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45954.599603935188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45954.599603935188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45954.599603935188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45954.599603935188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45954.599603935188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45954.599603935188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45954.599603935188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45954.599603935188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45954.599603935188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45954.599603935188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45954.599603935188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45954.599603935188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45954.599603935188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45954.599603935188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45954.599603935188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45954.599603935188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45954.599603935188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45954.599603935188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45954.599603935188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45954.599603935188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45954.599603935188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45954.599603935188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45954.599603935188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45954.599603935188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45954.599603935188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45954.599603935188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45954.599603935188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45954.599603935188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45954.599603935188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45954.599603935188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45954.599603935188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45954.599603935188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45954.599603935188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45954.599603935188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45954.599603935188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45954.599603935188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45954.599603935188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45954.599603935188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45954.599603935188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45954.599603935188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45954.599603935188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45954.599603935188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45954.599603935188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45954.599603935188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45954.599603935188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45954.599603935188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45954.599603935188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45954.599603935188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45954.599603935188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45954.599603935188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45954.599603935188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45954.599603935188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45954.599603935188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45954.599603935188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45954.599603935188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45954.599603935188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45954.599603935188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45954.599603935188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45954.599603935188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45954.599603935188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45954.599603935188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45954.599603935188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45954.599603935188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45954.599603935188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45954.599603935188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45954.599603935188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45954.599603935188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45954.599603935188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45954.599603935188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45954.599603935188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45954.599604166666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45954.599604166666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45954.599604166666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45954.599604166666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45954.599604166666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45954.599604166666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45954.599604166666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45954.599604166666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45954.599604166666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45954.599604166666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45954.599604166666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45954.599604166666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45954.599604166666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45954.599604166666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45954.599604166666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45954.599604166666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45954.599604166666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45954.599604166666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45954.599604166666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45954.599604166666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45954.599604166666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45954.599604166666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45954.599604166666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45954.599604166666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45954.599604166666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45954.599604166666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45954.599604166666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45954.599604166666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45954.599604166666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45954.599604166666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45954.599604166666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45954.599604166666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45954.599604166666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45954.599604166666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45954.599604166666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45954.599604166666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45954.599604166666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45954.599604166666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45954.599604166666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45954.599604166666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45954.599604166666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45954.599604166666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45954.599604166666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45954.599604166666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45954.599604166666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45954.599604166666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45954.599604166666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45954.599604166666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45954.599604166666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45954.599604166666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45954.599604166666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45954.599604166666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45954.599604166666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45954.599604166666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45954.599604166666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45954.599604166666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45954.599604166666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45954.599604166666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45954.599604166666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45954.599604166666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45954.599604166666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45954.599604166666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45954.599604166666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45954.599604166666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45954.599604166666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45954.599604166666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45954.599604166666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45954.599604166666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45954.599604166666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45954.599604166666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45954.599604166666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45954.599604166666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45954.599604166666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45954.599604166666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45954.599604166666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45954.599604166666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45954.599604166666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45954.599604166666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45954.599604166666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45954.599604166666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45954.599604166666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45954.599604166666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45954.599604166666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45954.599604166666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45954.599604166666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45954.599604166666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45954.599604166666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45954.599604166666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45954.599604166666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45954.599604166666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45954.599604166666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45954.599604166666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45954.599604166666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45954.599604166666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45954.599604166666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45954.599604166666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45954.599604166666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45954.599604166666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45954.599604166666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45954.599604166666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45954.599604166666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45954.599604166666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45954.599604166666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45954.599604166666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45954.599604166666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45954.599604166666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45954.599604166666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45954.599604166666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45954.599604166666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45954.599604166666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45954.599604166666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45954.599604166666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45954.599604166666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45954.599604166666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45954.599604166666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45954.599604166666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45954.599604166666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45954.599604166666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45954.599604166666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45954.599604166666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45954.599604166666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45954.599604166666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45954.599604166666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45954.599604166666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45954.599604166666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45954.599604166666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45954.599604166666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45954.599604166666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45954.599604166666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45954.599604166666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45954.599604166666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45954.599604166666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45954.599604166666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45954.599604166666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45954.599604166666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45954.599604166666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45954.599604166666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45954.599604166666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45954.599604166666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45954.599604166666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45954.599604166666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45954.599604166666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45954.599604166666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45954.599604166666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45954.599604166666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45954.599604166666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45954.599604166666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45954.599604166666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45954.599604166666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45954.599604166666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45954.599604166666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45954.599604166666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45954.599604166666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45954.599604166666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45954.599604166666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45954.599604166666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45954.599604166666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45954.599604166666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45954.599604166666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45954.599604166666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45954.599604166666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45954.599604166666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45954.599604166666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45954.599604166666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45954.599604166666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45954.599604166666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45954.599604166666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45954.599604166666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45954.599604166666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45954.599604166666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45954.599604166666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45954.599604166666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45954.599604166666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45954.599604166666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45954.599604166666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45954.599604166666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45954.599604166666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45954.599604166666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45954.599604166666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45954.599604166666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45954.599604166666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45954.599604166666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45954.599604166666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45954.599604166666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45954.599604166666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45954.599604166666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45954.599604166666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45954.599604166666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45954.599604166666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45954.599604166666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45954.599604166666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45954.599604166666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45954.599604166666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45954.599604166666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45954.599604166666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45954.599604166666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45954.599604166666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45954.599604166666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45954.599604166666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45954.599604166666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45954.599604166666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45954.599604166666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45954.599604166666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45954.599604166666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45954.599604166666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45954.599604166666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45954.599604166666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45954.599604166666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45954.599604166666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45954.599604166666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45954.599604166666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45954.599604166666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45954.599604166666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45954.599604166666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45954.599604166666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45954.599604166666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45954.599604166666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45954.599604166666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45954.599604166666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45954.599604166666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45954.599604166666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45954.599604166666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45954.599604166666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45954.599604166666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45954.599604166666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45954.599604166666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45954.599604166666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45954.599604166666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45954.599604166666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45954.599604166666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45954.599604166666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45954.599604166666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45954.599604166666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45954.599604166666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45954.599604166666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45954.599604166666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45954.599604166666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45954.599604166666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45954.599604166666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45954.599604166666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45954.599604166666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45954.599604166666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45954.599604166666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45954.599604166666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45954.599604166666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45954.599604166666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45954.599604166666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45954.599604166666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45954.599604166666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45954.599604166666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45954.599604166666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45954.599604166666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45954.599604166666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45954.599604166666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45954.599604166666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45954.599604166666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45954.599604166666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45954.599604166666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45954.599604166666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45954.599604166666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45954.599604166666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45954.599604166666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45954.599604166666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45954.599604166666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45954.599604166666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45954.599604166666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45954.599604166666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45954.599604166666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45954.599604166666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45954.599604166666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45954.599604166666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45954.599604166666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45954.599604166666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45954.599604166666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45954.599604166666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45954.599604166666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45954.599604166666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45954.599604166666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45954.599604166666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45954.599604166666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45954.599604166666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45954.599604166666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45954.599604166666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45954.599604166666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45954.599604166666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45954.599604166666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45954.599604166666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45954.599604166666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45954.599604166666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45954.599604166666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45954.599604166666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45954.599604166666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45954.599604166666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45954.599604166666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45954.599604166666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45954.599604166666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45954.599604166666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45954.599604166666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45954.599604166666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45954.599604166666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45954.599604166666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45954.599604166666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45954.599604166666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45954.599604166666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45954.599604166666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45954.599604166666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45954.599604166666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45954.599604166666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45954.599604166666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45954.599604166666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45954.599604166666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45954.599604166666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45954.599604166666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45954.599604166666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45954.599604166666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45954.599604166666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45954.599604166666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45954.599604166666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45954.599604166666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45954.599604166666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45954.599604166666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45954.599604166666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45954.599604166666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45954.599604166666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45954.599604166666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45954.599604166666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45954.599604166666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45954.599604166666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45954.599604166666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45954.599604166666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45954.599604166666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45954.599604166666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45954.599604166666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45954.599604166666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45954.599604166666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45954.599604166666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45954.599604166666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45954.599604166666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45954.599604166666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45954.599604166666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45954.599604166666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45954.599604166666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45954.599604166666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45954.599604166666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45954.599604166666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45954.599604166666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45954.599604166666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45954.599604166666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45954.599604166666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45954.599604166666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45954.599604166666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45954.599604166666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45954.599604166666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45954.599604166666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45954.599604166666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45954.599604166666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45954.599604166666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45954.599604166666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45954.599604166666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45954.599604166666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45954.599604166666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45954.599604166666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45954.599604166666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45954.599604166666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45954.599604166666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45954.599604166666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45954.599604166666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45954.599604166666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45954.599604166666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45954.599604166666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45954.599604166666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45954.599604166666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45954.599604166666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45954.599604166666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45954.599604166666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45954.599604166666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45954.599604166666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45954.599604166666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45954.599604166666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45954.599604166666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45954.599604166666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45954.599604166666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45954.599604166666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45954.599604166666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45954.599604166666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45954.599604166666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45954.599604166666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45954.599604166666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45954.599604166666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45954.599604166666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45954.599604166666</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45954.599604166666</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9"/>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251.11888622684637</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0.96488159721775446</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0.77946493055060273</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36286</v>
      </c>
      <c r="E5" s="123" t="s">
        <v>38998</v>
      </c>
      <c r="F5" s="124"/>
      <c r="G5" s="125">
        <f ca="1">IFERROR(NOW()-F5,"")</f>
        <v>45954.599603819443</v>
      </c>
      <c r="H5" s="124"/>
      <c r="I5" s="120" t="str">
        <f>IFERROR(VLOOKUP(D5,DB!A:F,6,0),"")</f>
        <v>Generator-SG</v>
      </c>
      <c r="J5" s="120" t="str">
        <f>IFERROR(VLOOKUP(D5,DB!A:G,7,0),"")</f>
        <v>No BB Shifted</v>
      </c>
      <c r="K5" s="126" t="s">
        <v>39094</v>
      </c>
      <c r="L5" s="122" t="str">
        <f>IFERROR(VLOOKUP(D5,DB!A:I,9,0),"")</f>
        <v>Latis</v>
      </c>
    </row>
    <row r="6" spans="1:16" ht="15" customHeight="1">
      <c r="A6" s="120"/>
      <c r="B6" s="120" t="str">
        <f>IFERROR(VLOOKUP(D6,DB!A:K,11,0),"")</f>
        <v/>
      </c>
      <c r="C6" s="121"/>
      <c r="D6" s="122"/>
      <c r="E6" s="123"/>
      <c r="F6" s="124"/>
      <c r="G6" s="125">
        <f ca="1">IFERROR(NOW()-F6,"")</f>
        <v>45954.599603819443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45954.599603819443</v>
      </c>
      <c r="H7" s="124"/>
      <c r="I7" s="120" t="str">
        <f>IFERROR(VLOOKUP(D7,DB!A:F,6,0),"")</f>
        <v/>
      </c>
      <c r="J7" s="120" t="str">
        <f>IFERROR(VLOOKUP(D7,DB!A:G,7,0),"")</f>
        <v/>
      </c>
      <c r="K7" s="126"/>
      <c r="L7" s="122" t="str">
        <f>IFERROR(VLOOKUP(D7,DB!A:I,9,0),"")</f>
        <v/>
      </c>
    </row>
    <row r="8" spans="1:16" ht="15" customHeight="1">
      <c r="A8" s="120"/>
      <c r="B8" s="120" t="str">
        <f>IFERROR(VLOOKUP(D9,DB!A:K,11,0),"")</f>
        <v/>
      </c>
      <c r="C8" s="121"/>
      <c r="D8"/>
      <c r="E8" s="123"/>
      <c r="F8" s="124"/>
      <c r="G8" s="125">
        <f ca="1">IFERROR(NOW()-F8,"")</f>
        <v>45954.599603819443</v>
      </c>
      <c r="H8" s="124"/>
      <c r="I8" s="120" t="str">
        <f>IFERROR(VLOOKUP(D9,DB!A:F,6,0),"")</f>
        <v/>
      </c>
      <c r="J8" s="120" t="str">
        <f>IFERROR(VLOOKUP(D9,DB!A:G,7,0),"")</f>
        <v/>
      </c>
      <c r="K8" s="126"/>
      <c r="L8" s="122" t="str">
        <f>IFERROR(VLOOKUP(D9,DB!A:I,9,0),"")</f>
        <v/>
      </c>
    </row>
    <row r="9" spans="1:16" ht="15" customHeight="1">
      <c r="A9" s="120"/>
      <c r="B9" s="120" t="str">
        <f>IFERROR(VLOOKUP(#REF!,DB!A:K,11,0),"")</f>
        <v/>
      </c>
      <c r="C9" s="121"/>
      <c r="D9" s="122"/>
      <c r="E9" s="123"/>
      <c r="F9" s="124"/>
      <c r="G9" s="125">
        <f ca="1">IFERROR(NOW()-F9,"")</f>
        <v>45954.599603819443</v>
      </c>
      <c r="H9" s="124"/>
      <c r="I9" s="120" t="str">
        <f>IFERROR(VLOOKUP(#REF!,DB!A:F,6,0),"")</f>
        <v/>
      </c>
      <c r="J9" s="120" t="str">
        <f>IFERROR(VLOOKUP(#REF!,DB!A:G,7,0),"")</f>
        <v/>
      </c>
      <c r="K9" s="126"/>
      <c r="L9" s="122" t="str">
        <f>IFERROR(VLOOKUP(#REF!,DB!A:I,9,0),"")</f>
        <v/>
      </c>
    </row>
    <row r="10" spans="1:16" ht="15" customHeight="1">
      <c r="A10" s="120"/>
      <c r="B10" s="120" t="str">
        <f>IFERROR(VLOOKUP(D10,DB!A:K,11,0),"")</f>
        <v/>
      </c>
      <c r="C10" s="121"/>
      <c r="D10" s="122"/>
      <c r="E10" s="123"/>
      <c r="F10" s="124"/>
      <c r="G10" s="125">
        <f ca="1">IFERROR(NOW()-F10,"")</f>
        <v>45954.599603819443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45954.599603819443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45954.599603819443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45954.599603819443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45954.599603819443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45954.599603819443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45954.599603819443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45954.599603819443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45954.599603819443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45954.599603819443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45954.599603819443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45954.599603819443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45954.599603819443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45954.599603819443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45954.599603819443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45954.599603819443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45954.599603819443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45954.599603819443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45954.599603819443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45954.599603819443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45954.599603819443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45954.599603819443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45954.599603819443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45954.599603819443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45954.599603819443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45954.599603819443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45954.599603819443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45954.599603819443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45954.599603819443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45954.599603819443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45954.599603819443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45954.599603819443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45954.599603819443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45954.599603819443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45954.599603819443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45954.599603819443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45954.599603819443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45954.599603819443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45954.599603819443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45954.599603819443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45954.599603819443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45954.599603819443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45954.599603819443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45954.599603819443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45954.599603819443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45954.599603819443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45954.599603819443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45954.599603819443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45954.599603819443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45954.599603819443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45954.599603819443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45954.599603819443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45954.599603819443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45954.599603819443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45954.599603819443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45954.599603819443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45954.599603819443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45954.599603819443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45954.599603819443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45954.599603819443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45954.599603819443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45954.599603819443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45954.599603819443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45954.599603819443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45954.599603819443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45954.599603819443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45954.599603819443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45954.599603819443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45954.599603819443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45954.599603819443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45954.599603819443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45954.599603819443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45954.599603819443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45954.599603819443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45954.599603819443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45954.599603819443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45954.599603819443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45954.599603819443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45954.599603819443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45954.599603819443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45954.599603819443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45954.599603819443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45954.599603819443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45954.599603819443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45954.599603819443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45954.599603819443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45954.599603819443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45954.599603819443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45954.599603819443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45954.599603819443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45954.599603819443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45954.599603819443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45954.599603819443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45954.599603819443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45954.599603819443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45954.599603819443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45954.599603819443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45954.599603819443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45954.599603819443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45954.599603819443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45954.599603819443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45954.599603819443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45954.599603819443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45954.599603819443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45954.599603819443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45954.599603819443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45954.599603819443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45954.599603819443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45954.599603819443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45954.599603819443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45954.599603819443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45954.599603819443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45954.599603819443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45954.599603819443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45954.599603819443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45954.599603819443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45954.599603819443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45954.599603819443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45954.599603819443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45954.599603819443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45954.599603819443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45954.599603819443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45954.599603819443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45954.599603819443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45954.599603819443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45954.599603819443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45954.599603819443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45954.599603819443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45954.599603819443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45954.599603819443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45954.599603819443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45954.599603819443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45954.599603819443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45954.599603819443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45954.599603819443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45954.599603819443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45954.599603819443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45954.599603819443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45954.599603819443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45954.599603819443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45954.599603819443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45954.599603819443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45954.599603819443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45954.599603819443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45954.599603819443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45954.599603819443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45954.599603819443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45954.599603819443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45954.599603819443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45954.599603819443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45954.599603819443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45954.599603819443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45954.599603819443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45954.599603819443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45954.599603819443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45954.599603819443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45954.599603819443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45954.599603819443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45954.599603819443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45954.599603819443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45954.599603819443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45954.599603819443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45954.599603819443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45954.599603819443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45954.599603819443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45954.599603819443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45954.599603819443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45954.599603819443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45954.599603819443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45954.599603819443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45954.599603819443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45954.599603819443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45954.599603819443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45954.599603819443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45954.599603819443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45954.599603819443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45954.599603819443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45954.599603819443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45954.599603819443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45954.599603819443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45954.599603819443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45954.599603819443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45954.599603819443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45954.599603819443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45954.599603819443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45954.599603819443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45954.599603819443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45954.599603819443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45954.599603819443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45954.599603819443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45954.599603819443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45954.599603819443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45954.599603819443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45954.599603819443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45954.599603819443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45954.599603819443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45954.599603819443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45954.599603819443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45954.599603819443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45954.599603819443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45954.599603819443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45954.599603819443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45954.599603819443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45954.599603819443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45954.599603819443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45954.599603819443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45954.599603819443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45954.599603819443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45954.599603819443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45954.599603819443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45954.599603819443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45954.599603819443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45954.599603819443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45954.599603819443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45954.599603819443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45954.599603819443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45954.599603819443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45954.599603819443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45954.599603819443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45954.599603819443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45954.599603819443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45954.599603819443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45954.599603819443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45954.599603819443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45954.599603819443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45954.599603819443</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45954.599603819443</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45954.599603819443</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45954.599603819443</v>
      </c>
      <c r="H238" s="124"/>
      <c r="I238" s="120" t="str">
        <f>IFERROR(VLOOKUP(D238,DB!A:F,6,0),"")</f>
        <v/>
      </c>
      <c r="J238" s="120" t="str">
        <f>IFERROR(VLOOKUP(D238,DB!A:G,7,0),"")</f>
        <v/>
      </c>
      <c r="K238" s="126"/>
      <c r="L238" s="122" t="str">
        <f>IFERROR(VLOOKUP(D238,DB!A:I,9,0),"")</f>
        <v/>
      </c>
    </row>
    <row r="239" spans="1:12" ht="15" customHeight="1">
      <c r="A239" s="127"/>
      <c r="B239" s="127" t="str">
        <f>IFERROR(VLOOKUP(D239,DB!A:K,11,0),"")</f>
        <v/>
      </c>
      <c r="C239" s="128"/>
      <c r="D239" s="129"/>
      <c r="E239" s="130"/>
      <c r="F239" s="131"/>
      <c r="G239" s="132">
        <f ca="1">IFERROR(NOW()-F239,"")</f>
        <v>45954.599603819443</v>
      </c>
      <c r="H239" s="131"/>
      <c r="I239" s="127" t="str">
        <f>IFERROR(VLOOKUP(D239,DB!A:F,6,0),"")</f>
        <v/>
      </c>
      <c r="J239" s="127" t="str">
        <f>IFERROR(VLOOKUP(D239,DB!A:G,7,0),"")</f>
        <v/>
      </c>
      <c r="K239" s="133"/>
      <c r="L239" s="129" t="str">
        <f>IFERROR(VLOOKUP(D239,DB!A:I,9,0),"")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62.767543634254253</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28.410726504625927</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5.9384927083301591</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0.14996238426101627</v>
      </c>
      <c r="H5" s="154">
        <v>45954.369560185187</v>
      </c>
      <c r="I5" s="153" t="str">
        <f>IFERROR(VLOOKUP(D5,DB!A:F,6,0),"")</f>
        <v>SCECO</v>
      </c>
      <c r="J5" s="153" t="str">
        <f>IFERROR(VLOOKUP(D5,DB!A:G,7,0),"")</f>
        <v>Good</v>
      </c>
      <c r="K5" s="153" t="s">
        <v>39102</v>
      </c>
      <c r="L5" s="153" t="str">
        <f>IFERROR(VLOOKUP(D5,DB!A:I,9,0),"")</f>
        <v>Latis</v>
      </c>
    </row>
    <row r="6" spans="1:13" ht="30.75">
      <c r="A6" s="153" t="s">
        <v>39103</v>
      </c>
      <c r="B6" s="153" t="str">
        <f>IFERROR(VLOOKUP(D6,DB!A:K,11,0),"")</f>
        <v>R5</v>
      </c>
      <c r="C6" s="153">
        <v>1</v>
      </c>
      <c r="D6" s="153" t="s">
        <v>38449</v>
      </c>
      <c r="E6" s="153" t="s">
        <v>38998</v>
      </c>
      <c r="F6" s="154">
        <v>45954.541539351849</v>
      </c>
      <c r="G6" s="155">
        <f ca="1">IFERROR(NOW()-F6,"")</f>
        <v>5.8064236116479151E-2</v>
      </c>
      <c r="H6" s="154">
        <v>45954.535682870373</v>
      </c>
      <c r="I6" s="153" t="str">
        <f>IFERROR(VLOOKUP(D6,DB!A:F,6,0),"")</f>
        <v>SCECO</v>
      </c>
      <c r="J6" s="153" t="str">
        <f>IFERROR(VLOOKUP(D6,DB!A:G,7,0),"")</f>
        <v>Good</v>
      </c>
      <c r="K6" s="153" t="s">
        <v>39104</v>
      </c>
      <c r="L6" s="153" t="str">
        <f>IFERROR(VLOOKUP(D6,DB!A:I,9,0),"")</f>
        <v>Latis</v>
      </c>
    </row>
    <row r="7" spans="1:13" ht="15">
      <c r="A7" s="153" t="s">
        <v>39105</v>
      </c>
      <c r="B7" s="153" t="str">
        <f>IFERROR(VLOOKUP(D7,DB!A:K,11,0),"")</f>
        <v>R5</v>
      </c>
      <c r="C7" s="153">
        <v>2</v>
      </c>
      <c r="D7" s="153" t="s">
        <v>38873</v>
      </c>
      <c r="E7" s="153" t="s">
        <v>38998</v>
      </c>
      <c r="F7" s="154">
        <v>45954.579155092593</v>
      </c>
      <c r="G7" s="155">
        <f ca="1">IFERROR(NOW()-F7,"")</f>
        <v>2.0448495371965691E-2</v>
      </c>
      <c r="H7" s="154">
        <v>45954.54515046296</v>
      </c>
      <c r="I7" s="153" t="str">
        <f>IFERROR(VLOOKUP(D7,DB!A:F,6,0),"")</f>
        <v>Generator-SG</v>
      </c>
      <c r="J7" s="153" t="str">
        <f>IFERROR(VLOOKUP(D7,DB!A:G,7,0),"")</f>
        <v>Vandalized</v>
      </c>
      <c r="K7" s="153" t="s">
        <v>39106</v>
      </c>
      <c r="L7" s="153" t="str">
        <f>IFERROR(VLOOKUP(D7,DB!A:I,9,0),"")</f>
        <v>Latis</v>
      </c>
    </row>
    <row r="8" spans="1:13" ht="15">
      <c r="A8" s="153"/>
      <c r="B8" s="153" t="str">
        <f>IFERROR(VLOOKUP(D8,DB!A:K,11,0),"")</f>
        <v/>
      </c>
      <c r="C8" s="153"/>
      <c r="D8" s="153"/>
      <c r="E8" s="153"/>
      <c r="F8" s="154"/>
      <c r="G8" s="155">
        <f ca="1">IFERROR(NOW()-F8,"")</f>
        <v>45954.599603587965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45954.599603587965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45954.599603587965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45954.599603587965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45954.599603587965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45954.599603587965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45954.599603587965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45954.599603587965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45954.599603587965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45954.599603587965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45954.599603587965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45954.599603587965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45954.599603587965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45954.599603587965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45954.599603587965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45954.599603587965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45954.599603587965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45954.599603587965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45954.599603587965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45954.599603587965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45954.599603587965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45954.599603587965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45954.599603587965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45954.599603587965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45954.599603587965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45954.599603587965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45954.599603587965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45954.599603587965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45954.599603587965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45954.599603587965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45954.599603587965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45954.599603587965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45954.599603587965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45954.599603587965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45954.599603587965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45954.599603587965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45954.599603587965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45954.599603587965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45954.599603587965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45954.599603587965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45954.599603587965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45954.599603587965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45954.599603587965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45954.599603587965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45954.599603587965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45954.599603587965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45954.599603587965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45954.599603587965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45954.599603587965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45954.599603587965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45954.599603587965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45954.599603587965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45954.599603587965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45954.599603587965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45954.599603587965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45954.599603587965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45954.599603587965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45954.599603587965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45954.599603587965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45954.599603587965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45954.599603587965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45954.599603587965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45954.599603587965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45954.599603587965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45954.599603587965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45954.599603587965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45954.599603587965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45954.599603587965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45954.599603587965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45954.599603587965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45954.599603587965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45954.599603587965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45954.599603587965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45954.599603587965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45954.599603587965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45954.599603587965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45954.599603587965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45954.599603587965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45954.599603587965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45954.599603587965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45954.599603587965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45954.599603587965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45954.599603587965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45954.599603587965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45954.599603587965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45954.599603587965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45954.599603587965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45954.599603587965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45954.599603587965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45954.599603587965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45954.599603587965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45954.599603587965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45954.599603587965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45954.599603587965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45954.599603587965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45954.599603587965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45954.599603587965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45954.599603587965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45954.599603587965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45954.599603587965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45954.599603587965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45954.599603587965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45954.599603587965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45954.599603587965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45954.599603587965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45954.599603587965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45954.599603587965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45954.599603587965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45954.599603587965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45954.599603587965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45954.599603587965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45954.599603587965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45954.599603587965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45954.599603587965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45954.599603587965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45954.599603587965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45954.599603587965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45954.599603587965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45954.599603587965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45954.599603587965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45954.599603587965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45954.599603587965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45954.599603587965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45954.599603587965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45954.599603587965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45954.599603587965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45954.599603587965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45954.599603587965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45954.599603587965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45954.599603587965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45954.599603587965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45954.599603587965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45954.599603587965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45954.599603587965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45954.599603587965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45954.599603587965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45954.599603587965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45954.599603587965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45954.599603587965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45954.599603587965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45954.599603587965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45954.599603587965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45954.599603587965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45954.599603587965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45954.599603587965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45954.599603587965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45954.599603587965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45954.599603587965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45954.599603587965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45954.599603587965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45954.599603587965</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45954.599603587965</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45954.599603587965</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45954.599603587965</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45954.599603587965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45954.599603587965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45954.599603587965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45954.599603587965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45954.599603587965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45954.599603587965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45954.599603587965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45954.599603587965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45954.599603587965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45954.599603587965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45954.599603587965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45954.599603587965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45954.599603587965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45954.599603587965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45954.599603587965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45954.599603587965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45954.599603587965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45954.599603587965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45954.599603587965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45954.599603587965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45954.599603587965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45954.599603587965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45954.599603587965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45954.599603587965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45954.599603587965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45954.599603587965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45954.599603587965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45954.599603587965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45954.599603587965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45954.599603587965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45954.599603587965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45954.599603587965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45954.599603587965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45954.599603587965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45954.599603587965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45954.599603587965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45954.599603587965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45954.599603587965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45954.599603587965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45954.599603587965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45954.599603587965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45954.599603587965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45954.599603587965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45954.599603587965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45954.599603587965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45954.599603587965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45954.599603587965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45954.599603587965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45954.599603587965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45954.599603587965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45954.599603587965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45954.599603587965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45954.599603587965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45954.599603587965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45954.599603587965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45954.599603587965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45954.599603587965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45954.599603587965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45954.599603587965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45954.599603587965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45954.599603587965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45954.599603587965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45954.599603587965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45954.599603587965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45954.599603587965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45954.599603587965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45954.599603587965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45954.599603587965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45954.599603587965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45954.599603587965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45954.599603587965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45954.599603587965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45954.599603587965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45954.599603587965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45954.599603587965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45954.599603587965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45954.599603587965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45954.599603587965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45954.599603587965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45954.599603587965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45954.599603587965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45954.599603587965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45954.599603587965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45954.599603587965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45954.599603587965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45954.599603587965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45954.599603587965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45954.599603587965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45954.599603587965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45954.599603587965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45954.599603587965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45954.599603587965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45954.599603587965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45954.599603587965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45954.599603587965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45954.599603587965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45954.599603587965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45954.599603587965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45954.599603587965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45954.599603587965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45954.599603587965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45954.599603587965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45954.599603587965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45954.599603587965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45954.599603587965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45954.599603587965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45954.599603587965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45954.599603587965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45954.599603587965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45954.599603587965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45954.599603587965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45954.599603587965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45954.599603587965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45954.599603587965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45954.599603587965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45954.599603587965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45954.599603587965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45954.599603587965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45954.599603587965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45954.599603587965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45954.599603587965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45954.599603587965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45954.599603587965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45954.599603587965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45954.599603587965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45954.599603587965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45954.599603587965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45954.599603587965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45954.599603587965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45954.599603587965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45954.599603587965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45954.599603587965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45954.599603587965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45954.599603587965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45954.599603587965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45954.599603587965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45954.599603587965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45954.599603587965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45954.599603587965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45954.599603587965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45954.599603587965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45954.599603587965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45954.599603587965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45954.599603587965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45954.599603587965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45954.599603587965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45954.599603587965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45954.599603587965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45954.599603587965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45954.599603587965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45954.599603587965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45954.599603587965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45954.599603587965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45954.599603587965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45954.599603587965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45954.599603587965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45954.599603587965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45954.599603587965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45954.599603587965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45954.599603587965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45954.599603587965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45954.599603587965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45954.599603587965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45954.599603587965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45954.599603819443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45954.599603819443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45954.599603819443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45954.599603819443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45954.599603819443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45954.599603819443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45954.599603819443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45954.599603819443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45954.599603819443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45954.599603819443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45954.599603819443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45954.599603819443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45954.599603819443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45954.599603819443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45954.599603819443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45954.599603819443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45954.599603819443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45954.599603819443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45954.599603819443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45954.599603819443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45954.599603819443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45954.599603819443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45954.599603819443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45954.599603819443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45954.599603819443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45954.599603819443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45954.599603819443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45954.599603819443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45954.599603819443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45954.599603819443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45954.599603819443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45954.599603819443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45954.599603819443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45954.599603819443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45954.599603819443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45954.599603819443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45954.599603819443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45954.599603819443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45954.599603819443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45954.599603819443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45954.599603819443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45954.599603819443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45954.599603819443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45954.599603819443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45954.599603819443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45954.599603819443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45954.599603819443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45954.599603819443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45954.599603819443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45954.599603819443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45954.599603819443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45954.599603819443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45954.599603819443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45954.599603819443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45954.599603819443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45954.599603819443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45954.599603819443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45954.599603819443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45954.599603819443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45954.599603819443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45954.599603819443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45954.599603819443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45954.599603819443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45954.599603819443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45954.599603819443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45954.599603819443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45954.599603819443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45954.599603819443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45954.599603819443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45954.599603819443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45954.599603819443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45954.599603819443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45954.599603819443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45954.599603819443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45954.599603819443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45954.599603819443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45954.599603819443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45954.599603819443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45954.599603819443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45954.599603819443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45954.599603819443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45954.599603819443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45954.599603819443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45954.599603819443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45954.599603819443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45954.599603819443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45954.599603819443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45954.599603819443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45954.599603819443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45954.599603819443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45954.599603819443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45954.599603819443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45954.599603819443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45954.599603819443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45954.599603819443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45954.599603819443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45954.599603819443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45954.599603819443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45954.599603819443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45954.599603819443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45954.599603819443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45954.599603819443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45954.599603819443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45954.599603819443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45954.599603819443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45954.599603819443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45954.599603819443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45954.599603819443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45954.599603819443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45954.599603819443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45954.599603819443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45954.599603819443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45954.599603819443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45954.599603819443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45954.599603819443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45954.599603819443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45954.599603819443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45954.599603819443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45954.599603819443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45954.599603819443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45954.599603819443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45954.599603819443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45954.599603819443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45954.599603819443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45954.599603819443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45954.599603819443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45954.599603819443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45954.599603819443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45954.599603819443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45954.599603819443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45954.599603819443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45954.599603819443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45954.599603819443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45954.599603819443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45954.599603819443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45954.599603819443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45954.599603819443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45954.599603819443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45954.599603819443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45954.599603819443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45954.599603819443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45954.599603819443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45954.599603819443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45954.599603819443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45954.599603819443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45954.599603819443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45954.599603819443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45954.599603819443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45954.599603819443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45954.599603819443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45954.599603819443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45954.599603819443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45954.599603819443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45954.599603819443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45954.599603819443</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45954.599603819443</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45954.599603819443</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45954.599603587965</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45954.599603587965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45954.599603587965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45954.599603587965</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45954.599603587965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45954.599603587965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45954.599603587965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45954.599603587965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45954.599603587965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45954.599603587965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45954.599603587965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45954.599603587965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45954.599603587965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45954.599603587965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45954.599603587965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45954.599603587965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45954.599603587965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45954.599603587965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45954.599603587965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45954.599603587965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45954.599603587965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45954.599603587965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45954.599603587965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45954.599603587965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45954.599603587965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45954.599603587965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45954.599603587965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45954.599603587965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45954.599603587965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45954.599603587965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45954.599603587965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45954.599603587965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45954.599603587965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45954.599603587965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45954.599603587965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45954.599603587965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45954.599603587965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45954.599603587965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45954.599603587965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45954.599603587965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45954.599603587965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45954.599603587965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45954.599603587965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45954.599603587965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45954.599603587965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45954.599603587965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45954.599603587965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45954.599603587965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45954.599603587965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45954.599603587965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45954.599603587965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45954.599603587965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45954.599603587965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45954.599603587965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45954.599603587965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45954.599603587965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45954.599603587965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45954.599603587965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45954.599603587965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45954.599603587965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45954.599603587965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45954.599603587965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45954.599603587965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45954.599603587965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45954.599603587965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45954.599603587965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45954.599603587965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45954.599603587965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45954.599603587965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45954.599603587965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45954.599603587965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45954.599603587965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45954.599603587965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45954.599603587965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45954.599603587965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45954.599603587965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45954.599603587965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45954.599603587965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45954.599603587965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45954.599603587965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45954.599603587965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45954.599603587965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45954.599603587965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45954.599603587965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45954.599603587965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45954.599603587965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45954.599603587965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45954.599603587965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45954.599603587965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45954.599603587965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45954.599603587965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45954.599603587965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45954.599603587965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45954.599603587965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45954.599603587965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45954.599603587965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45954.599603587965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45954.599603587965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45954.599603587965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45954.599603587965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45954.599603587965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45954.599603587965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45954.599603587965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45954.599603587965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45954.599603587965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45954.599603587965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45954.599603587965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45954.599603587965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45954.599603587965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45954.599603587965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45954.599603587965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45954.599603587965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45954.599603587965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45954.599603587965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45954.599603587965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45954.599603587965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45954.599603587965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45954.599603587965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45954.599603587965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45954.599603587965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45954.599603587965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45954.599603587965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45954.599603587965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45954.599603587965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45954.599603587965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45954.599603587965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45954.599603587965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45954.599603587965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45954.599603587965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45954.599603587965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45954.599603587965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45954.599603587965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45954.599603587965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45954.599603587965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45954.599603587965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45954.599603587965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45954.599603587965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45954.599603587965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45954.599603587965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45954.599603587965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45954.599603587965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45954.599603587965</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45954.599603587965</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45954.599603587965</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45954.599603587965</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45954.599603587965</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45954.599603587965</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2025-10-24T11:24:46Z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