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159" documentId="13_ncr:1_{F6CB121F-512D-4AA6-A0C1-0FB36C537598}" xr6:coauthVersionLast="47" xr6:coauthVersionMax="47" xr10:uidLastSave="{D6C973A9-860C-4F37-8395-25DC9FA20E7A}"/>
  <bookViews>
    <workbookView xWindow="-109" yWindow="-109" windowWidth="26301" windowHeight="14169" firstSheet="5"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 i="4" l="1"/>
  <c r="L6" i="4"/>
  <c r="L7" i="4"/>
  <c r="L8" i="4"/>
  <c r="L9" i="4"/>
  <c r="L10" i="4"/>
  <c r="L11" i="4"/>
  <c r="L12" i="4"/>
  <c r="L13" i="4"/>
  <c r="I5" i="4"/>
  <c r="J5" i="4"/>
  <c r="I6" i="4"/>
  <c r="J6" i="4"/>
  <c r="I7" i="4"/>
  <c r="J7" i="4"/>
  <c r="I8" i="4"/>
  <c r="J8" i="4"/>
  <c r="I9" i="4"/>
  <c r="J9" i="4"/>
  <c r="I10" i="4"/>
  <c r="J10" i="4"/>
  <c r="I11" i="4"/>
  <c r="J11" i="4"/>
  <c r="I12" i="4"/>
  <c r="J12" i="4"/>
  <c r="I13" i="4"/>
  <c r="J13" i="4"/>
  <c r="I14" i="4"/>
  <c r="J14" i="4"/>
  <c r="I15" i="4"/>
  <c r="J15" i="4"/>
  <c r="B3" i="4"/>
  <c r="I3" i="4"/>
  <c r="J3" i="4"/>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J4"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I4"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<sst xmlns="http://schemas.openxmlformats.org/spreadsheetml/2006/main" count="179032" uniqueCount="39108">
  <si>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</si>
  <si>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</si>
  <si>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</si>
  <si>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</si>
  <si>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</si>
  <si>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</si>
  <si>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</si>
  <si>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</si>
  <si>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</si>
  <si>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</si>
  <si>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</si>
  <si>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</si>
  <si>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</si>
  <si>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</si>
  <si>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</si>
  <si>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</si>
  <si>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</si>
  <si>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</si>
  <si>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</si>
  <si>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</si>
  <si>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</si>
  <si>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</si>
  <si>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</si>
  <si>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</si>
  <si>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</si>
  <si>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</si>
  <si>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</si>
  <si>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</si>
  <si>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</si>
  <si>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</si>
  <si>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</si>
  <si>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</si>
  <si>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</si>
  <si>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</si>
  <si>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</si>
  <si>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</si>
  <si>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</si>
  <si>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</si>
  <si>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</si>
  <si>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</si>
  <si>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</si>
  <si>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</si>
  <si>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</si>
  <si>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</si>
  <si>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</si>
  <si>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</si>
  <si>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</si>
  <si>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</si>
  <si>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</si>
  <si>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</si>
  <si>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</si>
  <si>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</si>
  <si>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</si>
  <si>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</si>
  <si>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</si>
  <si>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</si>
  <si>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</si>
  <si>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</si>
  <si>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</si>
  <si>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</si>
  <si>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</si>
  <si>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</si>
  <si>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</si>
  <si>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</si>
  <si>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</si>
  <si>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</si>
  <si>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</si>
  <si>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</si>
  <si>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</si>
  <si>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</si>
  <si>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</si>
  <si>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</si>
  <si>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</si>
  <si>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</si>
  <si>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</si>
  <si>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</si>
  <si>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</si>
  <si>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</si>
  <si>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</si>
  <si>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</si>
  <si>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</si>
  <si>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</si>
  <si>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</si>
  <si>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</si>
  <si>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</si>
  <si>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</si>
  <si>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</si>
  <si>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</si>
  <si>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</si>
  <si>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</si>
  <si>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</si>
  <si>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</si>
  <si>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</si>
  <si>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</si>
  <si>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</si>
  <si>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</si>
  <si>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</si>
  <si>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</si>
  <si>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</si>
  <si>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</si>
  <si>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</si>
  <si>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</si>
  <si>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</si>
  <si>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</si>
  <si>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</si>
  <si>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</si>
  <si>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</si>
  <si>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</si>
  <si>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</si>
  <si>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</si>
  <si>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</si>
  <si>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</si>
  <si>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</si>
  <si>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</si>
  <si>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</si>
  <si>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</si>
  <si>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</si>
  <si>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</si>
  <si>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</si>
  <si>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</si>
  <si>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</si>
  <si>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</si>
  <si>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</si>
  <si>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</si>
  <si>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</si>
  <si>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</si>
  <si>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</si>
  <si>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</si>
  <si>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</si>
  <si>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</si>
  <si>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</si>
  <si>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</si>
  <si>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</si>
  <si>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</si>
  <si>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</si>
  <si>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</si>
  <si>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</si>
  <si>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</si>
  <si>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</si>
  <si>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</si>
  <si>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</si>
  <si>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</si>
  <si>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</si>
  <si>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</si>
  <si>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</si>
  <si>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</si>
  <si>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</si>
  <si>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</si>
  <si>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</si>
  <si>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</si>
  <si>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</si>
  <si>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</si>
  <si>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</si>
  <si>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</si>
  <si>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</si>
  <si>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</si>
  <si>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</si>
  <si>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</si>
  <si>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</si>
  <si>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</si>
  <si>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</si>
  <si>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</si>
  <si>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</si>
  <si>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</si>
  <si>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</si>
  <si>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</si>
  <si>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</si>
  <si>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</si>
  <si>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</si>
  <si>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</si>
  <si>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</si>
  <si>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</si>
  <si>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</si>
  <si>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</si>
  <si>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</si>
  <si>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</si>
  <si>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</si>
  <si>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</si>
  <si>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</si>
  <si>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</si>
  <si>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</si>
  <si>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</si>
  <si>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</si>
  <si>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</si>
  <si>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</si>
  <si>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</si>
  <si>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</si>
  <si>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</si>
  <si>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</si>
  <si>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</si>
  <si>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</si>
  <si>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</si>
  <si>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</si>
  <si>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</si>
  <si>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</si>
  <si>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</si>
  <si>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</si>
  <si>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</si>
  <si>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</si>
  <si>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</si>
  <si>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</si>
  <si>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</si>
  <si>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</si>
  <si>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</si>
  <si>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</si>
  <si>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</si>
  <si>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</si>
  <si>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</si>
  <si>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</si>
  <si>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</si>
  <si>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</si>
  <si>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</si>
  <si>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</si>
  <si>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</si>
  <si>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</si>
  <si>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</si>
  <si>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</si>
  <si>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</si>
  <si>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</si>
  <si>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</si>
  <si>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</si>
  <si>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</si>
  <si>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</si>
  <si>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</si>
  <si>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</si>
  <si>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</si>
  <si>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</si>
  <si>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</si>
  <si>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</si>
  <si>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</si>
  <si>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</si>
  <si>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</si>
  <si>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</si>
  <si>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</si>
  <si>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</si>
  <si>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</si>
  <si>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</si>
  <si>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</si>
  <si>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</si>
  <si>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</si>
  <si>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</si>
  <si>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</si>
  <si>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</si>
  <si>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</si>
  <si>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</si>
  <si>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</si>
  <si>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</si>
  <si>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</si>
  <si>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</si>
  <si>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</si>
  <si>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</si>
  <si>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</si>
  <si>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</si>
  <si>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</si>
  <si>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</si>
  <si>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</si>
  <si>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</si>
  <si>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</si>
  <si>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</si>
  <si>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</si>
  <si>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</si>
  <si>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</si>
  <si>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</si>
  <si>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</si>
  <si>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</si>
  <si>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</si>
  <si>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</si>
  <si>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</si>
  <si>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</si>
  <si>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</si>
  <si>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</si>
  <si>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</si>
  <si>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</si>
  <si>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</si>
  <si>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</si>
  <si>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</si>
  <si>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</si>
  <si>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</si>
  <si>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</si>
  <si>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</si>
  <si>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</si>
  <si>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</si>
  <si>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</si>
  <si>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</si>
  <si>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</si>
  <si>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</si>
  <si>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</si>
  <si>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</si>
  <si>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</si>
  <si>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</si>
  <si>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</si>
  <si>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</si>
  <si>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</si>
  <si>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</si>
  <si>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</si>
  <si>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</si>
  <si>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</si>
  <si>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</si>
  <si>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</si>
  <si>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</si>
  <si>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</si>
  <si>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</si>
  <si>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</si>
  <si>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</si>
  <si>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</si>
  <si>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</si>
  <si>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</si>
  <si>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</si>
  <si>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</si>
  <si>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</si>
  <si>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</si>
  <si>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</si>
  <si>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</si>
  <si>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</si>
  <si>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</si>
  <si>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</si>
  <si>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</si>
  <si>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</si>
  <si>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</si>
  <si>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</si>
  <si>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</si>
  <si>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</si>
  <si>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</si>
  <si>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</si>
  <si>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</si>
  <si>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</si>
  <si>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</si>
  <si>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</si>
  <si>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</si>
  <si>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</si>
  <si>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</si>
  <si>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</si>
  <si>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</si>
  <si>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</si>
  <si>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</si>
  <si>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</si>
  <si>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</si>
  <si>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</si>
  <si>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</si>
  <si>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</si>
  <si>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</si>
  <si>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</si>
  <si>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</si>
  <si>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</si>
  <si>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</si>
  <si>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</si>
  <si>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</si>
  <si>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</si>
  <si>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</si>
  <si>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</si>
  <si>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</si>
  <si>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</si>
  <si>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</si>
  <si>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</si>
  <si>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</si>
  <si>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</si>
  <si>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</si>
  <si>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</si>
  <si>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</si>
  <si>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</si>
  <si>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</si>
  <si>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</si>
  <si>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</si>
  <si>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</si>
  <si>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</si>
  <si>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</si>
  <si>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</si>
  <si>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</si>
  <si>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</si>
  <si>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</si>
  <si>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</si>
  <si>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</si>
  <si>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</si>
  <si>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</si>
  <si>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</si>
  <si>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</si>
  <si>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</si>
  <si>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</si>
  <si>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</si>
  <si>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</si>
  <si>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</si>
  <si>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</si>
  <si>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</si>
  <si>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</si>
  <si>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</si>
  <si>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</si>
  <si>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</si>
  <si>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</si>
  <si>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</si>
  <si>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</si>
  <si>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</si>
  <si>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</si>
  <si>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</si>
  <si>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</si>
  <si>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</si>
  <si>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</si>
  <si>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</si>
  <si>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</si>
  <si>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</si>
  <si>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</si>
  <si>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</si>
  <si>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</si>
  <si>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</si>
  <si>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</si>
  <si>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</si>
  <si>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</si>
  <si>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</si>
  <si>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</si>
  <si>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</si>
  <si>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</si>
  <si>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</si>
  <si>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</si>
  <si>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</si>
  <si>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</si>
  <si>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</si>
  <si>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</si>
  <si>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</si>
  <si>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</si>
  <si>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</si>
  <si>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</si>
  <si>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</si>
  <si>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</si>
  <si>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</si>
  <si>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</si>
  <si>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</si>
  <si>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</si>
  <si>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</si>
  <si>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</si>
  <si>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</si>
  <si>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</si>
  <si>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</si>
  <si>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</si>
  <si>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</si>
  <si>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</si>
  <si>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</si>
  <si>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</si>
  <si>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</si>
  <si>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</si>
  <si>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</si>
  <si>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</si>
  <si>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</si>
  <si>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</si>
  <si>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</si>
  <si>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</si>
  <si>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</si>
  <si>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</si>
  <si>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</si>
  <si>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</si>
  <si>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</si>
  <si>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</si>
  <si>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</si>
  <si>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</si>
  <si>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</si>
  <si>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</si>
  <si>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</si>
  <si>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</si>
  <si>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</si>
  <si>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</si>
  <si>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</si>
  <si>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</si>
  <si>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</si>
  <si>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</si>
  <si>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</si>
  <si>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</si>
  <si>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</si>
  <si>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</si>
  <si>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</si>
  <si>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</si>
  <si>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</si>
  <si>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</si>
  <si>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</si>
  <si>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</si>
  <si>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</si>
  <si>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</si>
  <si>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</si>
  <si>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</si>
  <si>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</si>
  <si>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</si>
  <si>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</si>
  <si>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</si>
  <si>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</si>
  <si>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</si>
  <si>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</si>
  <si>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</si>
  <si>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</si>
  <si>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</si>
  <si>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</si>
  <si>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</si>
  <si>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</si>
  <si>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</si>
  <si>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</si>
  <si>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</si>
  <si>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</si>
  <si>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</si>
  <si>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</si>
  <si>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</si>
  <si>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</si>
  <si>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</si>
  <si>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</si>
  <si>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</si>
  <si>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</si>
  <si>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</si>
  <si>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</si>
  <si>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</si>
  <si>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</si>
  <si>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</si>
  <si>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</si>
  <si>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</si>
  <si>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</si>
  <si>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</si>
  <si>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</si>
  <si>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</si>
  <si>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</si>
  <si>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</si>
  <si>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</si>
  <si>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</si>
  <si>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</si>
  <si>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</si>
  <si>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</si>
  <si>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</si>
  <si>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</si>
  <si>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</si>
  <si>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</si>
  <si>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</si>
  <si>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</si>
  <si>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</si>
  <si>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</si>
  <si>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</si>
  <si>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</si>
  <si>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</si>
  <si>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</si>
  <si>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</si>
  <si>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</si>
  <si>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</si>
  <si>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</si>
  <si>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</si>
  <si>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</si>
  <si>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</si>
  <si>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</si>
  <si>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</si>
  <si>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</si>
  <si>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</si>
  <si>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</si>
  <si>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</si>
  <si>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</si>
  <si>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</si>
  <si>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</si>
  <si>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</si>
  <si>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</si>
  <si>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</si>
  <si>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</si>
  <si>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</si>
  <si>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</si>
  <si>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</si>
  <si>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</si>
  <si>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</si>
  <si>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</si>
  <si>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</si>
  <si>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</si>
  <si>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</si>
  <si>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</si>
  <si>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</si>
  <si>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</si>
  <si>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</si>
  <si>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</si>
  <si>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</si>
  <si>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</si>
  <si>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</si>
  <si>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</si>
  <si>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</si>
  <si>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</si>
  <si>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</si>
  <si>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</si>
  <si>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</si>
  <si>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</si>
  <si>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</si>
  <si>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</si>
  <si>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</si>
  <si>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</si>
  <si>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</si>
  <si>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</si>
  <si>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</si>
  <si>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</si>
  <si>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</si>
  <si>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</si>
  <si>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</si>
  <si>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</si>
  <si>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</si>
  <si>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</si>
  <si>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</si>
  <si>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</si>
  <si>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</si>
  <si>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</si>
  <si>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</si>
  <si>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</si>
  <si>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</si>
  <si>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</si>
  <si>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</si>
  <si>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</si>
  <si>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</si>
  <si>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</si>
  <si>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</si>
  <si>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</si>
  <si>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</si>
  <si>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</si>
  <si>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</si>
  <si>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</si>
  <si>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</si>
  <si>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</si>
  <si>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</si>
  <si>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</si>
  <si>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</si>
  <si>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</si>
  <si>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</si>
  <si>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</si>
  <si>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</si>
  <si>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</si>
  <si>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</si>
  <si>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</si>
  <si>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</si>
  <si>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</si>
  <si>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</si>
  <si>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</si>
  <si>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</si>
  <si>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</si>
  <si>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</si>
  <si>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</si>
  <si>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</si>
  <si>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</si>
  <si>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</si>
  <si>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</si>
  <si>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</si>
  <si>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</si>
  <si>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</si>
  <si>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</si>
  <si>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</si>
  <si>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</si>
  <si>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</si>
  <si>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</si>
  <si>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</si>
  <si>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</si>
  <si>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</si>
  <si>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</si>
  <si>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</si>
  <si>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</si>
  <si>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</si>
  <si>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</si>
  <si>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</si>
  <si>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</si>
  <si>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</si>
  <si>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</si>
  <si>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</si>
  <si>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</si>
  <si>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</si>
  <si>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</si>
  <si>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</si>
  <si>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</si>
  <si>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</si>
  <si>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</si>
  <si>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</si>
  <si>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</si>
  <si>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</si>
  <si>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</si>
  <si>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</si>
  <si>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</si>
  <si>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</si>
  <si>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</si>
  <si>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</si>
  <si>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</si>
  <si>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</si>
  <si>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</si>
  <si>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</si>
  <si>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</si>
  <si>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</si>
  <si>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</si>
  <si>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</si>
  <si>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</si>
  <si>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</si>
  <si>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</si>
  <si>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</si>
  <si>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</si>
  <si>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</si>
  <si>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</si>
  <si>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</si>
  <si>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</si>
  <si>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</si>
  <si>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</si>
  <si>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</si>
  <si>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</si>
  <si>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</si>
  <si>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</si>
  <si>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</si>
  <si>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</si>
  <si>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</si>
  <si>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</si>
  <si>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</si>
  <si>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</si>
  <si>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</si>
  <si>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</si>
  <si>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</si>
  <si>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</si>
  <si>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</si>
  <si>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</si>
  <si>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</si>
  <si>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</si>
  <si>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</si>
  <si>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</si>
  <si>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</si>
  <si>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</si>
  <si>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</si>
  <si>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</si>
  <si>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</si>
  <si>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</si>
  <si>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</si>
  <si>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</si>
  <si>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</si>
  <si>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</si>
  <si>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</si>
  <si>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</si>
  <si>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</si>
  <si>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</si>
  <si>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</si>
  <si>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</si>
  <si>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</si>
  <si>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</si>
  <si>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</si>
  <si>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</si>
  <si>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</si>
  <si>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</si>
  <si>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</si>
  <si>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</si>
  <si>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</si>
  <si>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</si>
  <si>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</si>
  <si>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</si>
  <si>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</si>
  <si>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</si>
  <si>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</si>
  <si>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</si>
  <si>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</si>
  <si>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</si>
  <si>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</si>
  <si>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</si>
  <si>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</si>
  <si>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</si>
  <si>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</si>
  <si>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</si>
  <si>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</si>
  <si>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</si>
  <si>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</si>
  <si>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</si>
  <si>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</si>
  <si>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</si>
  <si>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</si>
  <si>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</si>
  <si>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</si>
  <si>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</si>
  <si>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</si>
  <si>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</si>
  <si>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</si>
  <si>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</si>
  <si>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</si>
  <si>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</si>
  <si>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</si>
  <si>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</si>
  <si>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</si>
  <si>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</si>
  <si>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</si>
  <si>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</si>
  <si>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</si>
  <si>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</si>
  <si>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</si>
  <si>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</si>
  <si>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</si>
  <si>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</si>
  <si>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</si>
  <si>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</si>
  <si>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</si>
  <si>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</si>
  <si>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</si>
  <si>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</si>
  <si>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</si>
  <si>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</si>
  <si>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</si>
  <si>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</si>
  <si>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</si>
  <si>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</si>
  <si>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</si>
  <si>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</si>
  <si>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</si>
  <si>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</si>
  <si>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</si>
  <si>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</si>
  <si>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</si>
  <si>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</si>
  <si>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</si>
  <si>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</si>
  <si>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</si>
  <si>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</si>
  <si>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</si>
  <si>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</si>
  <si>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</si>
  <si>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</si>
  <si>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</si>
  <si>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</si>
  <si>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</si>
  <si>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</si>
  <si>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</si>
  <si>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</si>
  <si>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</si>
  <si>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</si>
  <si>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</si>
  <si>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</si>
  <si>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</si>
  <si>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</si>
  <si>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</si>
  <si>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</si>
  <si>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</si>
  <si>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</si>
  <si>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</si>
  <si>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</si>
  <si>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</si>
  <si>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</si>
  <si>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</si>
  <si>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</si>
  <si>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</si>
  <si>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</si>
  <si>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</si>
  <si>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</si>
  <si>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</si>
  <si>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</si>
  <si>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</si>
  <si>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</si>
  <si>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</si>
  <si>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</si>
  <si>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</si>
  <si>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</si>
  <si>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</si>
  <si>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</si>
  <si>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</si>
  <si>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</si>
  <si>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</si>
  <si>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</si>
  <si>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</si>
  <si>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</si>
  <si>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</si>
  <si>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</si>
  <si>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</si>
  <si>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</si>
  <si>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</si>
  <si>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</si>
  <si>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</si>
  <si>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</si>
  <si>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</si>
  <si>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</si>
  <si>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</si>
  <si>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</si>
  <si>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</si>
  <si>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</si>
  <si>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</si>
  <si>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</si>
  <si>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</si>
  <si>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</si>
  <si>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</si>
  <si>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</si>
  <si>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</si>
  <si>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</si>
  <si>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</si>
  <si>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</si>
  <si>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</si>
  <si>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</si>
  <si>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</si>
  <si>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</si>
  <si>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</si>
  <si>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</si>
  <si>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</si>
  <si>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</si>
  <si>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</si>
  <si>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</si>
  <si>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</si>
  <si>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</si>
  <si>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</si>
  <si>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</si>
  <si>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</si>
  <si>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</si>
  <si>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</si>
  <si>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</si>
  <si>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</si>
  <si>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</si>
  <si>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</si>
  <si>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</si>
  <si>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</si>
  <si>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</si>
  <si>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</si>
  <si>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</si>
  <si>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</si>
  <si>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</si>
  <si>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</si>
  <si>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</si>
  <si>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</si>
  <si>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</si>
  <si>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</si>
  <si>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</si>
  <si>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</si>
  <si>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</si>
  <si>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</si>
  <si>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</si>
  <si>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</si>
  <si>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</si>
  <si>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</si>
  <si>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</si>
  <si>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</si>
  <si>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</si>
  <si>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</si>
  <si>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</si>
  <si>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</si>
  <si>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</si>
  <si>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</si>
  <si>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</si>
  <si>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</si>
  <si>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</si>
  <si>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</si>
  <si>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</si>
  <si>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</si>
  <si>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</si>
  <si>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</si>
  <si>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</si>
  <si>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</si>
  <si>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</si>
  <si>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</si>
  <si>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</si>
  <si>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</si>
  <si>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</si>
  <si>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</si>
  <si>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</si>
  <si>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</si>
  <si>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</si>
  <si>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</si>
  <si>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</si>
  <si>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</si>
  <si>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</si>
  <si>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</si>
  <si>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</si>
  <si>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</si>
  <si>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</si>
  <si>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</si>
  <si>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</si>
  <si>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</si>
  <si>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</si>
  <si>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</si>
  <si>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</si>
  <si>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</si>
  <si>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</si>
  <si>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</si>
  <si>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</si>
  <si>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</si>
  <si>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</si>
  <si>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</si>
  <si>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</si>
  <si>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</si>
  <si>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</si>
  <si>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</si>
  <si>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</si>
  <si>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</si>
  <si>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</si>
  <si>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</si>
  <si>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</si>
  <si>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</si>
  <si>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</si>
  <si>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</si>
  <si>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</si>
  <si>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</si>
  <si>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</si>
  <si>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</si>
  <si>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</si>
  <si>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</si>
  <si>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</si>
  <si>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</si>
  <si>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</si>
  <si>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</si>
  <si>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</si>
  <si>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</si>
  <si>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</si>
  <si>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</si>
  <si>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</si>
  <si>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</si>
  <si>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</si>
  <si>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</si>
  <si>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</si>
  <si>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</si>
  <si>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</si>
  <si>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</si>
  <si>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</si>
  <si>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</si>
  <si>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</si>
  <si>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</si>
  <si>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</si>
  <si>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</si>
  <si>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</si>
  <si>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</si>
  <si>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</si>
  <si>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</si>
  <si>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</si>
  <si>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</si>
  <si>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</si>
  <si>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</si>
  <si>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</si>
  <si>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</si>
  <si>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</si>
  <si>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</si>
  <si>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</si>
  <si>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</si>
  <si>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</si>
  <si>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</si>
  <si>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</si>
  <si>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</si>
  <si>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</si>
  <si>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</si>
  <si>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</si>
  <si>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</si>
  <si>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</si>
  <si>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</si>
  <si>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</si>
  <si>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</si>
  <si>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</si>
  <si>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</si>
  <si>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</si>
  <si>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</si>
  <si>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</si>
  <si>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</si>
  <si>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</si>
  <si>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</si>
  <si>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</si>
  <si>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</si>
  <si>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</si>
  <si>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</si>
  <si>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</si>
  <si>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</si>
  <si>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</si>
  <si>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</si>
  <si>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</si>
  <si>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</si>
  <si>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</si>
  <si>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</si>
  <si>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</si>
  <si>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</si>
  <si>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</si>
  <si>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</si>
  <si>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</si>
  <si>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</si>
  <si>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</si>
  <si>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</si>
  <si>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</si>
  <si>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</si>
  <si>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</si>
  <si>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</si>
  <si>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</si>
  <si>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</si>
  <si>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</si>
  <si>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</si>
  <si>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</si>
  <si>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</si>
  <si>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</si>
  <si>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</si>
  <si>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</si>
  <si>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</si>
  <si>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</si>
  <si>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</si>
  <si>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</si>
  <si>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</si>
  <si>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</si>
  <si>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</si>
  <si>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</si>
  <si>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</si>
  <si>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</si>
  <si>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</si>
  <si>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</si>
  <si>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</si>
  <si>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</si>
  <si>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</si>
  <si>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</si>
  <si>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</si>
  <si>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</si>
  <si>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</si>
  <si>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</si>
  <si>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</si>
  <si>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</si>
  <si>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</si>
  <si>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</si>
  <si>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</si>
  <si>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</si>
  <si>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</si>
  <si>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</si>
  <si>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</si>
  <si>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</si>
  <si>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</si>
  <si>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</si>
  <si>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</si>
  <si>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</si>
  <si>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</si>
  <si>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</si>
  <si>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</si>
  <si>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</si>
  <si>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</si>
  <si>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</si>
  <si>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</si>
  <si>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</si>
  <si>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</si>
  <si>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</si>
  <si>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</si>
  <si>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</si>
  <si>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</si>
  <si>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</si>
  <si>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</si>
  <si>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</si>
  <si>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</si>
  <si>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</si>
  <si>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</si>
  <si>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</si>
  <si>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</si>
  <si>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</si>
  <si>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</si>
  <si>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</si>
  <si>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</si>
  <si>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</si>
  <si>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</si>
  <si>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</si>
  <si>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</si>
  <si>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</si>
  <si>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</si>
  <si>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</si>
  <si>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</si>
  <si>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</si>
  <si>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</si>
  <si>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</si>
  <si>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</si>
  <si>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</si>
  <si>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</si>
  <si>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</si>
  <si>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</si>
  <si>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</si>
  <si>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</si>
  <si>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</si>
  <si>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</si>
  <si>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</si>
  <si>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</si>
  <si>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</si>
  <si>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</si>
  <si>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</si>
  <si>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</si>
  <si>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</si>
  <si>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</si>
  <si>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</si>
  <si>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</si>
  <si>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</si>
  <si>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</si>
  <si>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</si>
  <si>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</si>
  <si>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</si>
  <si>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</si>
  <si>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</si>
  <si>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</si>
  <si>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</si>
  <si>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</si>
  <si>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</si>
  <si>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</si>
  <si>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</si>
  <si>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</si>
  <si>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</si>
  <si>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</si>
  <si>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</si>
  <si>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</si>
  <si>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</si>
  <si>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</si>
  <si>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</si>
  <si>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</si>
  <si>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</si>
  <si>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</si>
  <si>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</si>
  <si>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</si>
  <si>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</si>
  <si>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</si>
  <si>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</si>
  <si>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</si>
  <si>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</si>
  <si>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</si>
  <si>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</si>
  <si>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</si>
  <si>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</si>
  <si>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</si>
  <si>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</si>
  <si>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</si>
  <si>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</si>
  <si>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</si>
  <si>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</si>
  <si>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</si>
  <si>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</si>
  <si>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</si>
  <si>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</si>
  <si>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</si>
  <si>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</si>
  <si>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</si>
  <si>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</si>
  <si>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</si>
  <si>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</si>
  <si>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</si>
  <si>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</si>
  <si>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</si>
  <si>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</si>
  <si>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</si>
  <si>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</si>
  <si>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</si>
  <si>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</si>
  <si>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</si>
  <si>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</si>
  <si>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</si>
  <si>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</si>
  <si>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</si>
  <si>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</si>
  <si>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</si>
  <si>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</si>
  <si>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</si>
  <si>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</si>
  <si>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</si>
  <si>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</si>
  <si>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</si>
  <si>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</si>
  <si>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</si>
  <si>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</si>
  <si>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</si>
  <si>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</si>
  <si>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</si>
  <si>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</si>
  <si>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</si>
  <si>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</si>
  <si>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</si>
  <si>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</si>
  <si>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</si>
  <si>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</si>
  <si>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</si>
  <si>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</si>
  <si>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</si>
  <si>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</si>
  <si>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</si>
  <si>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</si>
  <si>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</si>
  <si>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</si>
  <si>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</si>
  <si>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</si>
  <si>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</si>
  <si>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</si>
  <si>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</si>
  <si>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</si>
  <si>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</si>
  <si>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</si>
  <si>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</si>
  <si>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</si>
  <si>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</si>
  <si>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</si>
  <si>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</si>
  <si>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</si>
  <si>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</si>
  <si>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</si>
  <si>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</si>
  <si>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</si>
  <si>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</si>
  <si>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</si>
  <si>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</si>
  <si>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</si>
  <si>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</si>
  <si>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</si>
  <si>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</si>
  <si>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</si>
  <si>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</si>
  <si>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</si>
  <si>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</si>
  <si>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</si>
  <si>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</si>
  <si>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</si>
  <si>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</si>
  <si>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</si>
  <si>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</si>
  <si>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</si>
  <si>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</si>
  <si>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</si>
  <si>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</si>
  <si>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</si>
  <si>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</si>
  <si>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</si>
  <si>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</si>
  <si>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</si>
  <si>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</si>
  <si>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</si>
  <si>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</si>
  <si>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</si>
  <si>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</si>
  <si>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</si>
  <si>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</si>
  <si>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</si>
  <si>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</si>
  <si>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</si>
  <si>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</si>
  <si>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</si>
  <si>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</si>
  <si>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</si>
  <si>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</si>
  <si>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</si>
  <si>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</si>
  <si>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</si>
  <si>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</si>
  <si>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</si>
  <si>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</si>
  <si>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</si>
  <si>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</si>
  <si>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</si>
  <si>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</si>
  <si>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</si>
  <si>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</si>
  <si>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</si>
  <si>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</si>
  <si>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</si>
  <si>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</si>
  <si>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</si>
  <si>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</si>
  <si>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</si>
  <si>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</si>
  <si>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</si>
  <si>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</si>
  <si>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</si>
  <si>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</si>
  <si>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</si>
  <si>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</si>
  <si>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</si>
  <si>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</si>
  <si>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</si>
  <si>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</si>
  <si>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</si>
  <si>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</si>
  <si>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</si>
  <si>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</si>
  <si>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</si>
  <si>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</si>
  <si>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</si>
  <si>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</si>
  <si>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</si>
  <si>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</si>
  <si>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</si>
  <si>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</si>
  <si>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</si>
  <si>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</si>
  <si>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</si>
  <si>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</si>
  <si>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</si>
  <si>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</si>
  <si>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</si>
  <si>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</si>
  <si>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</si>
  <si>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</si>
  <si>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</si>
  <si>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</si>
  <si>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</si>
  <si>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</si>
  <si>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</si>
  <si>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</si>
  <si>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</si>
  <si>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</si>
  <si>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</si>
  <si>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</si>
  <si>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</si>
  <si>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</si>
  <si>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</si>
  <si>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</si>
  <si>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</si>
  <si>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</si>
  <si>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</si>
  <si>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</si>
  <si>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</si>
  <si>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</si>
  <si>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</si>
  <si>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</si>
  <si>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</si>
  <si>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</si>
  <si>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</si>
  <si>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</si>
  <si>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</si>
  <si>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</si>
  <si>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</si>
  <si>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</si>
  <si>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</si>
  <si>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</si>
  <si>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</si>
  <si>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</si>
  <si>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</si>
  <si>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</si>
  <si>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</si>
  <si>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</si>
  <si>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</si>
  <si>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</si>
  <si>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</si>
  <si>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</si>
  <si>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</si>
  <si>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</si>
  <si>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</si>
  <si>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</si>
  <si>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</si>
  <si>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</si>
  <si>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</si>
  <si>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</si>
  <si>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</si>
  <si>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</si>
  <si>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</si>
  <si>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</si>
  <si>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</si>
  <si>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</si>
  <si>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</si>
  <si>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</si>
  <si>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</si>
  <si>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</si>
  <si>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</si>
  <si>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</si>
  <si>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</si>
  <si>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</si>
  <si>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</si>
  <si>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</si>
  <si>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</si>
  <si>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</si>
  <si>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</si>
  <si>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</si>
  <si>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</si>
  <si>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</si>
  <si>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</si>
  <si>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</si>
  <si>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</si>
  <si>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</si>
  <si>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</si>
  <si>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</si>
  <si>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</si>
  <si>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</si>
  <si>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</si>
  <si>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</si>
  <si>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</si>
  <si>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</si>
  <si>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</si>
  <si>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</si>
  <si>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</si>
  <si>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</si>
  <si>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</si>
  <si>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</si>
  <si>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</si>
  <si>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</si>
  <si>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</si>
  <si>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</si>
  <si>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</si>
  <si>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</si>
  <si>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</si>
  <si>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</si>
  <si>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</si>
  <si>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</si>
  <si>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</si>
  <si>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</si>
  <si>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</si>
  <si>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</si>
  <si>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</si>
  <si>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</si>
  <si>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</si>
  <si>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</si>
  <si>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</si>
  <si>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</si>
  <si>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</si>
  <si>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</si>
  <si>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</si>
  <si>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</si>
  <si>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</si>
  <si>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</si>
  <si>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</si>
  <si>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</si>
  <si>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</si>
  <si>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</si>
  <si>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</si>
  <si>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</si>
  <si>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</si>
  <si>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</si>
  <si>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</si>
  <si>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</si>
  <si>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</si>
  <si>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</si>
  <si>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</si>
  <si>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</si>
  <si>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</si>
  <si>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</si>
  <si>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</si>
  <si>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</si>
  <si>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</si>
  <si>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</si>
  <si>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</si>
  <si>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</si>
  <si>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</si>
  <si>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</si>
  <si>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</si>
  <si>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</si>
  <si>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</si>
  <si>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</si>
  <si>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</si>
  <si>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</si>
  <si>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</si>
  <si>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</si>
  <si>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</si>
  <si>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</si>
  <si>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</si>
  <si>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</si>
  <si>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</si>
  <si>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</si>
  <si>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</si>
  <si>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</si>
  <si>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</si>
  <si>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</si>
  <si>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</si>
  <si>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</si>
  <si>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</si>
  <si>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</si>
  <si>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</si>
  <si>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</si>
  <si>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</si>
  <si>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</si>
  <si>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</si>
  <si>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</si>
  <si>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</si>
  <si>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</si>
  <si>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</si>
  <si>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</si>
  <si>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</si>
  <si>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</si>
  <si>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</si>
  <si>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</si>
  <si>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</si>
  <si>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</si>
  <si>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</si>
  <si>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</si>
  <si>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</si>
  <si>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</si>
  <si>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</si>
  <si>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</si>
  <si>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</si>
  <si>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</si>
  <si>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</si>
  <si>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</si>
  <si>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</si>
  <si>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</si>
  <si>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</si>
  <si>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</si>
  <si>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</si>
  <si>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</si>
  <si>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</si>
  <si>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</si>
  <si>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</si>
  <si>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</si>
  <si>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</si>
  <si>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</si>
  <si>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</si>
  <si>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</si>
  <si>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</si>
  <si>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</si>
  <si>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</si>
  <si>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</si>
  <si>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</si>
  <si>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</si>
  <si>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</si>
  <si>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</si>
  <si>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</si>
  <si>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</si>
  <si>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</si>
  <si>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</si>
  <si>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</si>
  <si>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</si>
  <si>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</si>
  <si>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</si>
  <si>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</si>
  <si>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</si>
  <si>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</si>
  <si>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</si>
  <si>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</si>
  <si>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</si>
  <si>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</si>
  <si>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</si>
  <si>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</si>
  <si>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</si>
  <si>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</si>
  <si>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</si>
  <si>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</si>
  <si>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</si>
  <si>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</si>
  <si>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</si>
  <si>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</si>
  <si>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</si>
  <si>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</si>
  <si>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</si>
  <si>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</si>
  <si>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</si>
  <si>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</si>
  <si>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</si>
  <si>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</si>
  <si>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</si>
  <si>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</si>
  <si>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</si>
  <si>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</si>
  <si>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</si>
  <si>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</si>
  <si>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</si>
  <si>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</si>
  <si>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</si>
  <si>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</si>
  <si>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</si>
  <si>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</si>
  <si>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</si>
  <si>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</si>
  <si>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</si>
  <si>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</si>
  <si>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</si>
  <si>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</si>
  <si>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</si>
  <si>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</si>
  <si>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</si>
  <si>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</si>
  <si>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</si>
  <si>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</si>
  <si>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</si>
  <si>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</si>
  <si>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</si>
  <si>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</si>
  <si>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</si>
  <si>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</si>
  <si>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</si>
  <si>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</si>
  <si>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</si>
  <si>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</si>
  <si>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</si>
  <si>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</si>
  <si>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</si>
  <si>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</si>
  <si>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</si>
  <si>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</si>
  <si>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</si>
  <si>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</si>
  <si>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</si>
  <si>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</si>
  <si>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</si>
  <si>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</si>
  <si>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</si>
  <si>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</si>
  <si>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</si>
  <si>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</si>
  <si>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</si>
  <si>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</si>
  <si>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</si>
  <si>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</si>
  <si>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</si>
  <si>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</si>
  <si>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</si>
  <si>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</si>
  <si>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</si>
  <si>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</si>
  <si>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</si>
  <si>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</si>
  <si>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</si>
  <si>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</si>
  <si>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</si>
  <si>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</si>
  <si>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</si>
  <si>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</si>
  <si>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</si>
  <si>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</si>
  <si>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</si>
  <si>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</si>
  <si>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</si>
  <si>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</si>
  <si>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</si>
  <si>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</si>
  <si>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</si>
  <si>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</si>
  <si>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</si>
  <si>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</si>
  <si>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</si>
  <si>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</si>
  <si>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</si>
  <si>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</si>
  <si>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</si>
  <si>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</si>
  <si>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</si>
  <si>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</si>
  <si>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</si>
  <si>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</si>
  <si>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</si>
  <si>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</si>
  <si>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</si>
  <si>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</si>
  <si>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</si>
  <si>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</si>
  <si>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</si>
  <si>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</si>
  <si>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</si>
  <si>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</si>
  <si>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</si>
  <si>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</si>
  <si>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</si>
  <si>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</si>
  <si>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</si>
  <si>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</si>
  <si>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</si>
  <si>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</si>
  <si>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</si>
  <si>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</si>
  <si>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</si>
  <si>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</si>
  <si>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</si>
  <si>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</si>
  <si>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</si>
  <si>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</si>
  <si>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</si>
  <si>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</si>
  <si>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</si>
  <si>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</si>
  <si>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</si>
  <si>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</si>
  <si>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</si>
  <si>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</si>
  <si>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</si>
  <si>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</si>
  <si>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</si>
  <si>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</si>
  <si>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</si>
  <si>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</si>
  <si>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</si>
  <si>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</si>
  <si>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</si>
  <si>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</si>
  <si>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</si>
  <si>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</si>
  <si>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</si>
  <si>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</si>
  <si>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</si>
  <si>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</si>
  <si>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</si>
  <si>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</si>
  <si>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</si>
  <si>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</si>
  <si>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</si>
  <si>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</si>
  <si>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</si>
  <si>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</si>
  <si>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</si>
  <si>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</si>
  <si>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</si>
  <si>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</si>
  <si>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</si>
  <si>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</si>
  <si>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</si>
  <si>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</si>
  <si>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</si>
  <si>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</si>
  <si>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</si>
  <si>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</si>
  <si>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</si>
  <si>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</si>
  <si>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</si>
  <si>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</si>
  <si>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</si>
  <si>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</si>
  <si>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</si>
  <si>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</si>
  <si>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</si>
  <si>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</si>
  <si>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</si>
  <si>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</si>
  <si>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</si>
  <si>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</si>
  <si>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</si>
  <si>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</si>
  <si>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</si>
  <si>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</si>
  <si>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</si>
  <si>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</si>
  <si>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</si>
  <si>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</si>
  <si>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</si>
  <si>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</si>
  <si>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</si>
  <si>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</si>
  <si>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</si>
  <si>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</si>
  <si>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</si>
  <si>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</si>
  <si>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</si>
  <si>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</si>
  <si>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</si>
  <si>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</si>
  <si>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</si>
  <si>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</si>
  <si>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</si>
  <si>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</si>
  <si>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</si>
  <si>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</si>
  <si>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</si>
  <si>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</si>
  <si>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</si>
  <si>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</si>
  <si>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</si>
  <si>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</si>
  <si>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</si>
  <si>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</si>
  <si>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</si>
  <si>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</si>
  <si>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</si>
  <si>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</si>
  <si>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</si>
  <si>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</si>
  <si>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</si>
  <si>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</si>
  <si>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</si>
  <si>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</si>
  <si>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</si>
  <si>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</si>
  <si>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</si>
  <si>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</si>
  <si>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</si>
  <si>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</si>
  <si>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</si>
  <si>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</si>
  <si>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</si>
  <si>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</si>
  <si>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</si>
  <si>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</si>
  <si>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</si>
  <si>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</si>
  <si>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</si>
  <si>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</si>
  <si>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</si>
  <si>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</si>
  <si>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</si>
  <si>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</si>
  <si>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</si>
  <si>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</si>
  <si>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</si>
  <si>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</si>
  <si>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</si>
  <si>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</si>
  <si>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</si>
  <si>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</si>
  <si>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</si>
  <si>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</si>
  <si>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</si>
  <si>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</si>
  <si>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</si>
  <si>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</si>
  <si>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</si>
  <si>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</si>
  <si>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</si>
  <si>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</si>
  <si>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</si>
  <si>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</si>
  <si>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</si>
  <si>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</si>
  <si>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</si>
  <si>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</si>
  <si>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</si>
  <si>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</si>
  <si>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</si>
  <si>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</si>
  <si>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</si>
  <si>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</si>
  <si>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</si>
  <si>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</si>
  <si>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</si>
  <si>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</si>
  <si>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</si>
  <si>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</si>
  <si>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</si>
  <si>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</si>
  <si>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</si>
  <si>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</si>
  <si>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</si>
  <si>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</si>
  <si>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</si>
  <si>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</si>
  <si>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</si>
  <si>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</si>
  <si>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</si>
  <si>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</si>
  <si>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</si>
  <si>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</si>
  <si>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</si>
  <si>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</si>
  <si>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</si>
  <si>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</si>
  <si>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</si>
  <si>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</si>
  <si>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</si>
  <si>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</si>
  <si>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</si>
  <si>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</si>
  <si>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</si>
  <si>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</si>
  <si>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</si>
  <si>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</si>
  <si>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</si>
  <si>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</si>
  <si>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</si>
  <si>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</si>
  <si>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</si>
  <si>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</si>
  <si>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</si>
  <si>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</si>
  <si>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</si>
  <si>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</si>
  <si>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</si>
  <si>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</si>
  <si>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</si>
  <si>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</si>
  <si>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</si>
  <si>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</si>
  <si>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</si>
  <si>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</si>
  <si>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</si>
  <si>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</si>
  <si>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</si>
  <si>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</si>
  <si>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</si>
  <si>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</si>
  <si>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</si>
  <si>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</si>
  <si>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</si>
  <si>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</si>
  <si>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</si>
  <si>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</si>
  <si>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</si>
  <si>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</si>
  <si>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</si>
  <si>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</si>
  <si>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</si>
  <si>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</si>
  <si>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</si>
  <si>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</si>
  <si>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</si>
  <si>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</si>
  <si>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</si>
  <si>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</si>
  <si>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</si>
  <si>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</si>
  <si>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</si>
  <si>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</si>
  <si>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</si>
  <si>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</si>
  <si>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</si>
  <si>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</si>
  <si>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</si>
  <si>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</si>
  <si>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</si>
  <si>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</si>
  <si>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</si>
  <si>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</si>
  <si>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</si>
  <si>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</si>
  <si>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</si>
  <si>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</si>
  <si>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</si>
  <si>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</si>
  <si>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</si>
  <si>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</si>
  <si>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</si>
  <si>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</si>
  <si>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</si>
  <si>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</si>
  <si>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</si>
  <si>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</si>
  <si>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</si>
  <si>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</si>
  <si>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</si>
  <si>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</si>
  <si>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</si>
  <si>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</si>
  <si>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</si>
  <si>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</si>
  <si>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</si>
  <si>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</si>
  <si>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</si>
  <si>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</si>
  <si>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</si>
  <si>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</si>
  <si>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</si>
  <si>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</si>
  <si>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</si>
  <si>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</si>
  <si>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</si>
  <si>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</si>
  <si>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</si>
  <si>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</si>
  <si>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</si>
  <si>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</si>
  <si>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</si>
  <si>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</si>
  <si>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</si>
  <si>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</si>
  <si>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</si>
  <si>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</si>
  <si>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</si>
  <si>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</si>
  <si>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</si>
  <si>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</si>
  <si>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</si>
  <si>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</si>
  <si>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</si>
  <si>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</si>
  <si>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</si>
  <si>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</si>
  <si>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</si>
  <si>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</si>
  <si>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</si>
  <si>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</si>
  <si>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</si>
  <si>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</si>
  <si>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</si>
  <si>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</si>
  <si>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</si>
  <si>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</si>
  <si>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</si>
  <si>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</si>
  <si>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</si>
  <si>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</si>
  <si>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</si>
  <si>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</si>
  <si>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</si>
  <si>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</si>
  <si>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</si>
  <si>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</si>
  <si>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</si>
  <si>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</si>
  <si>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</si>
  <si>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</si>
  <si>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</si>
  <si>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</si>
  <si>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</si>
  <si>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</si>
  <si>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</si>
  <si>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</si>
  <si>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</si>
  <si>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</si>
  <si>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</si>
  <si>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</si>
  <si>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</si>
  <si>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</si>
  <si>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</si>
  <si>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</si>
  <si>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</si>
  <si>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</si>
  <si>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</si>
  <si>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</si>
  <si>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</si>
  <si>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</si>
  <si>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</si>
  <si>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</si>
  <si>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</si>
  <si>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</si>
  <si>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</si>
  <si>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</si>
  <si>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</si>
  <si>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</si>
  <si>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</si>
  <si>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</si>
  <si>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</si>
  <si>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</si>
  <si>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</si>
  <si>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</si>
  <si>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</si>
  <si>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</si>
  <si>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</si>
  <si>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</si>
  <si>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</si>
  <si>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</si>
  <si>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</si>
  <si>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</si>
  <si>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</si>
  <si>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</si>
  <si>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</si>
  <si>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</si>
  <si>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</si>
  <si>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</si>
  <si>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</si>
  <si>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</si>
  <si>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</si>
  <si>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</si>
  <si>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</si>
  <si>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</si>
  <si>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</si>
  <si>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</si>
  <si>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</si>
  <si>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</si>
  <si>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</si>
  <si>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</si>
  <si>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</si>
  <si>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</si>
  <si>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</si>
  <si>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</si>
  <si>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</si>
  <si>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</si>
  <si>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</si>
  <si>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</si>
  <si>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</si>
  <si>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</si>
  <si>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</si>
  <si>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</si>
  <si>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</si>
  <si>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</si>
  <si>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</si>
  <si>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</si>
  <si>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</si>
  <si>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</si>
  <si>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</si>
  <si>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</si>
  <si>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</si>
  <si>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</si>
  <si>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</si>
  <si>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</si>
  <si>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</si>
  <si>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</si>
  <si>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</si>
  <si>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</si>
  <si>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</si>
  <si>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</si>
  <si>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</si>
  <si>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</si>
  <si>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</si>
  <si>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</si>
  <si>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</si>
  <si>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</si>
  <si>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</si>
  <si>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</si>
  <si>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</si>
  <si>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</si>
  <si>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</si>
  <si>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</si>
  <si>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</si>
  <si>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</si>
  <si>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</si>
  <si>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</si>
  <si>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</si>
  <si>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</si>
  <si>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</si>
  <si>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</si>
  <si>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</si>
  <si>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</si>
  <si>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</si>
  <si>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</si>
  <si>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</si>
  <si>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</si>
  <si>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</si>
  <si>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</si>
  <si>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</si>
  <si>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</si>
  <si>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</si>
  <si>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</si>
  <si>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</si>
  <si>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</si>
  <si>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</si>
  <si>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</si>
  <si>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</si>
  <si>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</si>
  <si>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</si>
  <si>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</si>
  <si>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</si>
  <si>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</si>
  <si>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</si>
  <si>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</si>
  <si>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</si>
  <si>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</si>
  <si>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</si>
  <si>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</si>
  <si>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</si>
  <si>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</si>
  <si>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</si>
  <si>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</si>
  <si>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</si>
  <si>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</si>
  <si>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</si>
  <si>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</si>
  <si>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</si>
  <si>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</si>
  <si>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</si>
  <si>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</si>
  <si>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</si>
  <si>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</si>
  <si>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</si>
  <si>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</si>
  <si>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</si>
  <si>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</si>
  <si>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</si>
  <si>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</si>
  <si>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</si>
  <si>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</si>
  <si>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</si>
  <si>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</si>
  <si>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</si>
  <si>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</si>
  <si>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</si>
  <si>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</si>
  <si>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</si>
  <si>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</si>
  <si>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</si>
  <si>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</si>
  <si>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</si>
  <si>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</si>
  <si>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</si>
  <si>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</si>
  <si>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</si>
  <si>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</si>
  <si>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</si>
  <si>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</si>
  <si>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</si>
  <si>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</si>
  <si>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</si>
  <si>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</si>
  <si>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</si>
  <si>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</si>
  <si>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</si>
  <si>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</si>
  <si>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</si>
  <si>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</si>
  <si>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</si>
  <si>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</si>
  <si>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</si>
  <si>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</si>
  <si>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</si>
  <si>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</si>
  <si>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</si>
  <si>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</si>
  <si>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</si>
  <si>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</si>
  <si>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</si>
  <si>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</si>
  <si>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</si>
  <si>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</si>
  <si>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</si>
  <si>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</si>
  <si>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</si>
  <si>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</si>
  <si>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</si>
  <si>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</si>
  <si>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</si>
  <si>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</si>
  <si>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</si>
  <si>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</si>
  <si>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</si>
  <si>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</si>
  <si>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</si>
  <si>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</si>
  <si>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</si>
  <si>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</si>
  <si>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</si>
  <si>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</si>
  <si>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</si>
  <si>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</si>
  <si>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</si>
  <si>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</si>
  <si>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</si>
  <si>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</si>
  <si>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</si>
  <si>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</si>
  <si>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</si>
  <si>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</si>
  <si>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</si>
  <si>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</si>
  <si>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</si>
  <si>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</si>
  <si>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</si>
  <si>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</si>
  <si>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</si>
  <si>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</si>
  <si>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</si>
  <si>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</si>
  <si>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</si>
  <si>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</si>
  <si>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</si>
  <si>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</si>
  <si>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</si>
  <si>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</si>
  <si>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</si>
  <si>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</si>
  <si>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</si>
  <si>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</si>
  <si>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</si>
  <si>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</si>
  <si>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</si>
  <si>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</si>
  <si>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</si>
  <si>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</si>
  <si>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</si>
  <si>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</si>
  <si>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</si>
  <si>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</si>
  <si>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</si>
  <si>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</si>
  <si>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</si>
  <si>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</si>
  <si>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</si>
  <si>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</si>
  <si>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</si>
  <si>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</si>
  <si>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</si>
  <si>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</si>
  <si>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</si>
  <si>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</si>
  <si>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</si>
  <si>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</si>
  <si>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</si>
  <si>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</si>
  <si>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</si>
  <si>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</si>
  <si>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</si>
  <si>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</si>
  <si>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</si>
  <si>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</si>
  <si>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</si>
  <si>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</si>
  <si>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</si>
  <si>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</si>
  <si>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</si>
  <si>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</si>
  <si>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</si>
  <si>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</si>
  <si>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</si>
  <si>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</si>
  <si>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</si>
  <si>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</si>
  <si>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</si>
  <si>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</si>
  <si>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</si>
  <si>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</si>
  <si>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</si>
  <si>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</si>
  <si>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</si>
  <si>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</si>
  <si>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</si>
  <si>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</si>
  <si>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</si>
  <si>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</si>
  <si>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</si>
  <si>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</si>
  <si>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</si>
  <si>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</si>
  <si>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</si>
  <si>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</si>
  <si>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</si>
  <si>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</si>
  <si>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</si>
  <si>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</si>
  <si>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</si>
  <si>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</si>
  <si>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</si>
  <si>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</si>
  <si>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</si>
  <si>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</si>
  <si>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</si>
  <si>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</si>
  <si>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</si>
  <si>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</si>
  <si>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</si>
  <si>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</si>
  <si>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</si>
  <si>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</si>
  <si>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</si>
  <si>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</si>
  <si>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</si>
  <si>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</si>
  <si>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</si>
  <si>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</si>
  <si>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</si>
  <si>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</si>
  <si>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</si>
  <si>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</si>
  <si>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</si>
  <si>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</si>
  <si>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</si>
  <si>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</si>
  <si>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</si>
  <si>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</si>
  <si>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</si>
  <si>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</si>
  <si>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</si>
  <si>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</si>
  <si>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</si>
  <si>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</si>
  <si>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</si>
  <si>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</si>
  <si>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</si>
  <si>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</si>
  <si>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</si>
  <si>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</si>
  <si>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</si>
  <si>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</si>
  <si>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</si>
  <si>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</si>
  <si>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</si>
  <si>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</si>
  <si>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</si>
  <si>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</si>
  <si>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</si>
  <si>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</si>
  <si>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</si>
  <si>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</si>
  <si>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</si>
  <si>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</si>
  <si>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</si>
  <si>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</si>
  <si>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</si>
  <si>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</si>
  <si>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</si>
  <si>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</si>
  <si>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</si>
  <si>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</si>
  <si>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</si>
  <si>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</si>
  <si>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</si>
  <si>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</si>
  <si>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</si>
  <si>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</si>
  <si>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</si>
  <si>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</si>
  <si>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</si>
  <si>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</si>
  <si>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</si>
  <si>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</si>
  <si>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</si>
  <si>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</si>
  <si>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</si>
  <si>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</si>
  <si>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</si>
  <si>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</si>
  <si>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</si>
  <si>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</si>
  <si>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</si>
  <si>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</si>
  <si>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</si>
  <si>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</si>
  <si>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</si>
  <si>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</si>
  <si>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</si>
  <si>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</si>
  <si>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</si>
  <si>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</si>
  <si>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</si>
  <si>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</si>
  <si>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</si>
  <si>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</si>
  <si>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</si>
  <si>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</si>
  <si>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</si>
  <si>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</si>
  <si>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</si>
  <si>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</si>
  <si>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</si>
  <si>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</si>
  <si>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</si>
  <si>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</si>
  <si>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</si>
  <si>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</si>
  <si>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</si>
  <si>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</si>
  <si>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</si>
  <si>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</si>
  <si>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</si>
  <si>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</si>
  <si>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</si>
  <si>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</si>
  <si>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</si>
  <si>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</si>
  <si>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</si>
  <si>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</si>
  <si>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</si>
  <si>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</si>
  <si>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</si>
  <si>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</si>
  <si>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</si>
  <si>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</si>
  <si>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</si>
  <si>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</si>
  <si>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</si>
  <si>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</si>
  <si>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</si>
  <si>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</si>
  <si>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</si>
  <si>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</si>
  <si>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</si>
  <si>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</si>
  <si>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</si>
  <si>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</si>
  <si>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</si>
  <si>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</si>
  <si>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</si>
  <si>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</si>
  <si>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</si>
  <si>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</si>
  <si>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</si>
  <si>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</si>
  <si>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</si>
  <si>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</si>
  <si>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</si>
  <si>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</si>
  <si>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</si>
  <si>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</si>
  <si>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</si>
  <si>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</si>
  <si>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</si>
  <si>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</si>
  <si>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</si>
  <si>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</si>
  <si>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</si>
  <si>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</si>
  <si>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</si>
  <si>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</si>
  <si>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</si>
  <si>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</si>
  <si>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</si>
  <si>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</si>
  <si>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</si>
  <si>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</si>
  <si>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</si>
  <si>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</si>
  <si>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</si>
  <si>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</si>
  <si>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</si>
  <si>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</si>
  <si>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</si>
  <si>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</si>
  <si>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</si>
  <si>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</si>
  <si>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</si>
  <si>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</si>
  <si>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</si>
  <si>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</si>
  <si>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</si>
  <si>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</si>
  <si>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</si>
  <si>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</si>
  <si>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</si>
  <si>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</si>
  <si>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</si>
  <si>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</si>
  <si>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</si>
  <si>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</si>
  <si>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</si>
  <si>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</si>
  <si>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</si>
  <si>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</si>
  <si>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</si>
  <si>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</si>
  <si>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</si>
  <si>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</si>
  <si>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</si>
  <si>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</si>
  <si>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</si>
  <si>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</si>
  <si>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</si>
  <si>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</si>
  <si>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</si>
  <si>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</si>
  <si>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</si>
  <si>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</si>
  <si>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</si>
  <si>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</si>
  <si>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</si>
  <si>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</si>
  <si>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</si>
  <si>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</si>
  <si>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</si>
  <si>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</si>
  <si>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</si>
  <si>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</si>
  <si>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</si>
  <si>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</si>
  <si>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</si>
  <si>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</si>
  <si>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</si>
  <si>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</si>
  <si>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</si>
  <si>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</si>
  <si>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</si>
  <si>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</si>
  <si>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</si>
  <si>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</si>
  <si>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</si>
  <si>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</si>
  <si>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</si>
  <si>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</si>
  <si>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</si>
  <si>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</si>
  <si>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</si>
  <si>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</si>
  <si>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</si>
  <si>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</si>
  <si>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</si>
  <si>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</si>
  <si>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</si>
  <si>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</si>
  <si>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</si>
  <si>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</si>
  <si>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</si>
  <si>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</si>
  <si>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</si>
  <si>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</si>
  <si>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</si>
  <si>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</si>
  <si>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</si>
  <si>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</si>
  <si>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</si>
  <si>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</si>
  <si>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</si>
  <si>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</si>
  <si>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</si>
  <si>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</si>
  <si>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</si>
  <si>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</si>
  <si>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</si>
  <si>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</si>
  <si>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</si>
  <si>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</si>
  <si>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</si>
  <si>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</si>
  <si>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</si>
  <si>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</si>
  <si>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</si>
  <si>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</si>
  <si>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</si>
  <si>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</si>
  <si>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</si>
  <si>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</si>
  <si>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</si>
  <si>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</si>
  <si>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</si>
  <si>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</si>
  <si>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</si>
  <si>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</si>
  <si>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</si>
  <si>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</si>
  <si>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</si>
  <si>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</si>
  <si>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</si>
  <si>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</si>
  <si>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</si>
  <si>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</si>
  <si>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</si>
  <si>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</si>
  <si>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</si>
  <si>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</si>
  <si>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</si>
  <si>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</si>
  <si>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</si>
  <si>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</si>
  <si>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</si>
  <si>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</si>
  <si>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</si>
  <si>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</si>
  <si>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</si>
  <si>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</si>
  <si>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</si>
  <si>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</si>
  <si>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</si>
  <si>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</si>
  <si>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</si>
  <si>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</si>
  <si>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</si>
  <si>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</si>
  <si>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</si>
  <si>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</si>
  <si>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</si>
  <si>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</si>
  <si>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</si>
  <si>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</si>
  <si>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</si>
  <si>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</si>
  <si>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</si>
  <si>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</si>
  <si>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</si>
  <si>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</si>
  <si>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</si>
  <si>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</si>
  <si>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</si>
  <si>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</si>
  <si>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</si>
  <si>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</si>
  <si>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</si>
  <si>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</si>
  <si>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</si>
  <si>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</si>
  <si>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</si>
  <si>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</si>
  <si>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</si>
  <si>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</si>
  <si>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</si>
  <si>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</si>
  <si>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</si>
  <si>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</si>
  <si>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</si>
  <si>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</si>
  <si>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</si>
  <si>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</si>
  <si>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</si>
  <si>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</si>
  <si>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</si>
  <si>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</si>
  <si>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</si>
  <si>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</si>
  <si>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</si>
  <si>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</si>
  <si>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</si>
  <si>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</si>
  <si>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</si>
  <si>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</si>
  <si>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</si>
  <si>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</si>
  <si>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</si>
  <si>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</si>
  <si>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</si>
  <si>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</si>
  <si>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</si>
  <si>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</si>
  <si>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</si>
  <si>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</si>
  <si>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</si>
  <si>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</si>
  <si>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</si>
  <si>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</si>
  <si>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</si>
  <si>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</si>
  <si>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</si>
  <si>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</si>
  <si>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</si>
  <si>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</si>
  <si>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</si>
  <si>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</si>
  <si>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</si>
  <si>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</si>
  <si>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</si>
  <si>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</si>
  <si>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</si>
  <si>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</si>
  <si>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</si>
  <si>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</si>
  <si>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</si>
  <si>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</si>
  <si>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</si>
  <si>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</si>
  <si>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</si>
  <si>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</si>
  <si>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</si>
  <si>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</si>
  <si>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</si>
  <si>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</si>
  <si>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</si>
  <si>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</si>
  <si>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</si>
  <si>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</si>
  <si>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</si>
  <si>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</si>
  <si>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</si>
  <si>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</si>
  <si>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</si>
  <si>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</si>
  <si>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</si>
  <si>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</si>
  <si>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</si>
  <si>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</si>
  <si>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</si>
  <si>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</si>
  <si>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</si>
  <si>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</si>
  <si>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</si>
  <si>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</si>
  <si>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</si>
  <si>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</si>
  <si>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</si>
  <si>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</si>
  <si>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</si>
  <si>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</si>
  <si>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</si>
  <si>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</si>
  <si>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</si>
  <si>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</si>
  <si>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</si>
  <si>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</si>
  <si>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</si>
  <si>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</si>
  <si>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</si>
  <si>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</si>
  <si>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</si>
  <si>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</si>
  <si>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</si>
  <si>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</si>
  <si>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</si>
  <si>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</si>
  <si>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</si>
  <si>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</si>
  <si>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</si>
  <si>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</si>
  <si>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</si>
  <si>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</si>
  <si>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</si>
  <si>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</si>
  <si>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</si>
  <si>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</si>
  <si>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</si>
  <si>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</si>
  <si>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</si>
  <si>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</si>
  <si>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</si>
  <si>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</si>
  <si>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</si>
  <si>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</si>
  <si>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</si>
  <si>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</si>
  <si>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</si>
  <si>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</si>
  <si>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</si>
  <si>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</si>
  <si>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</si>
  <si>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</si>
  <si>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</si>
  <si>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</si>
  <si>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</si>
  <si>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</si>
  <si>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</si>
  <si>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</si>
  <si>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</si>
  <si>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</si>
  <si>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</si>
  <si>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</si>
  <si>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</si>
  <si>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</si>
  <si>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</si>
  <si>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</si>
  <si>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</si>
  <si>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</si>
  <si>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</si>
  <si>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</si>
  <si>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</si>
  <si>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</si>
  <si>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</si>
  <si>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</si>
  <si>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</si>
  <si>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</si>
  <si>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</si>
  <si>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</si>
  <si>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</si>
  <si>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</si>
  <si>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</si>
  <si>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</si>
  <si>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</si>
  <si>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</si>
  <si>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</si>
  <si>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</si>
  <si>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</si>
  <si>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</si>
  <si>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</si>
  <si>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</si>
  <si>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</si>
  <si>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</si>
  <si>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</si>
  <si>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</si>
  <si>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</si>
  <si>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</si>
  <si>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</si>
  <si>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</si>
  <si>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</si>
  <si>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</si>
  <si>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</si>
  <si>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</si>
  <si>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</si>
  <si>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</si>
  <si>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</si>
  <si>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</si>
  <si>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</si>
  <si>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</si>
  <si>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</si>
  <si>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</si>
  <si>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</si>
  <si>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</si>
  <si>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</si>
  <si>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</si>
  <si>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</si>
  <si>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</si>
  <si>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</si>
  <si>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</si>
  <si>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</si>
  <si>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</si>
  <si>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</si>
  <si>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</si>
  <si>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</si>
  <si>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</si>
  <si>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</si>
  <si>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</si>
  <si>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</si>
  <si>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</si>
  <si>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</si>
  <si>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</si>
  <si>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</si>
  <si>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</si>
  <si>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</si>
  <si>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</si>
  <si>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</si>
  <si>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</si>
  <si>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</si>
  <si>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</si>
  <si>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</si>
  <si>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</si>
  <si>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</si>
  <si>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</si>
  <si>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</si>
  <si>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</si>
  <si>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</si>
  <si>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</si>
  <si>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</si>
  <si>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</si>
  <si>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</si>
  <si>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</si>
  <si>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</si>
  <si>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</si>
  <si>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</si>
  <si>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</si>
  <si>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</si>
  <si>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</si>
  <si>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</si>
  <si>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</si>
  <si>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</si>
  <si>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</si>
  <si>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</si>
  <si>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</si>
  <si>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</si>
  <si>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</si>
  <si>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</si>
  <si>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</si>
  <si>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</si>
  <si>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</si>
  <si>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</si>
  <si>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</si>
  <si>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</si>
  <si>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</si>
  <si>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</si>
  <si>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</si>
  <si>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</si>
  <si>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</si>
  <si>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</si>
  <si>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</si>
  <si>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</si>
  <si>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</si>
  <si>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</si>
  <si>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</si>
  <si>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</si>
  <si>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</si>
  <si>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</si>
  <si>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</si>
  <si>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</si>
  <si>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</si>
  <si>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</si>
  <si>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</si>
  <si>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</si>
  <si>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</si>
  <si>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</si>
  <si>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</si>
  <si>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</si>
  <si>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</si>
  <si>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</si>
  <si>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</si>
  <si>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</si>
  <si>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</si>
  <si>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</si>
  <si>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</si>
  <si>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</si>
  <si>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</si>
  <si>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</si>
  <si>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</si>
  <si>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</si>
  <si>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</si>
  <si>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</si>
  <si>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</si>
  <si>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</si>
  <si>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</si>
  <si>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</si>
  <si>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</si>
  <si>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</si>
  <si>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</si>
  <si>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</si>
  <si>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</si>
  <si>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</si>
  <si>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</si>
  <si>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</si>
  <si>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</si>
  <si>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</si>
  <si>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</si>
  <si>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</si>
  <si>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</si>
  <si>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</si>
  <si>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</si>
  <si>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</si>
  <si>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</si>
  <si>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</si>
  <si>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</si>
  <si>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</si>
  <si>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</si>
  <si>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</si>
  <si>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</si>
  <si>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</si>
  <si>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</si>
  <si>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</si>
  <si>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</si>
  <si>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</si>
  <si>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</si>
  <si>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</si>
  <si>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</si>
  <si>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</si>
  <si>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</si>
  <si>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</si>
  <si>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</si>
  <si>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</si>
  <si>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</si>
  <si>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</si>
  <si>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</si>
  <si>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</si>
  <si>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</si>
  <si>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</si>
  <si>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</si>
  <si>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</si>
  <si>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</si>
  <si>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</si>
  <si>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</si>
  <si>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</si>
  <si>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</si>
  <si>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</si>
  <si>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</si>
  <si>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</si>
  <si>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</si>
  <si>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</si>
  <si>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</si>
  <si>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</si>
  <si>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</si>
  <si>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</si>
  <si>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</si>
  <si>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</si>
  <si>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</si>
  <si>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</si>
  <si>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</si>
  <si>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</si>
  <si>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</si>
  <si>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</si>
  <si>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</si>
  <si>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</si>
  <si>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</si>
  <si>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</si>
  <si>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</si>
  <si>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</si>
  <si>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</si>
  <si>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</si>
  <si>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</si>
  <si>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</si>
  <si>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</si>
  <si>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</si>
  <si>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</si>
  <si>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</si>
  <si>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</si>
  <si>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</si>
  <si>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</si>
  <si>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</si>
  <si>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</si>
  <si>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</si>
  <si>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</si>
  <si>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</si>
  <si>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</si>
  <si>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</si>
  <si>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</si>
  <si>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</si>
  <si>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</si>
  <si>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</si>
  <si>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</si>
  <si>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</si>
  <si>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</si>
  <si>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</si>
  <si>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</si>
  <si>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</si>
  <si>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</si>
  <si>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</si>
  <si>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</si>
  <si>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</si>
  <si>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</si>
  <si>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</si>
  <si>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</si>
  <si>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</si>
  <si>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</si>
  <si>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</si>
  <si>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</si>
  <si>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</si>
  <si>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</si>
  <si>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</si>
  <si>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</si>
  <si>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</si>
  <si>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</si>
  <si>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</si>
  <si>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</si>
  <si>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</si>
  <si>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</si>
  <si>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</si>
  <si>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</si>
  <si>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</si>
  <si>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</si>
  <si>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</si>
  <si>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</si>
  <si>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</si>
  <si>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</si>
  <si>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</si>
  <si>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</si>
  <si>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</si>
  <si>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</si>
  <si>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</si>
  <si>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</si>
  <si>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</si>
  <si>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</si>
  <si>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</si>
  <si>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</si>
  <si>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</si>
  <si>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</si>
  <si>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</si>
  <si>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</si>
  <si>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</si>
  <si>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</si>
  <si>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</si>
  <si>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</si>
  <si>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</si>
  <si>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</si>
  <si>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</si>
  <si>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</si>
  <si>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</si>
  <si>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</si>
  <si>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</si>
  <si>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</si>
  <si>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</si>
  <si>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</si>
  <si>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</si>
  <si>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</si>
  <si>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</si>
  <si>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</si>
  <si>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</si>
  <si>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</si>
  <si>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</si>
  <si>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</si>
  <si>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</si>
  <si>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</si>
  <si>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</si>
  <si>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</si>
  <si>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</si>
  <si>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</si>
  <si>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</si>
  <si>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</si>
  <si>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</si>
  <si>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</si>
  <si>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</si>
  <si>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</si>
  <si>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</si>
  <si>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</si>
  <si>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</si>
  <si>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</si>
  <si>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</si>
  <si>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</si>
  <si>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</si>
  <si>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</si>
  <si>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</si>
  <si>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</si>
  <si>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</si>
  <si>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</si>
  <si>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</si>
  <si>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</si>
  <si>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</si>
  <si>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</si>
  <si>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</si>
  <si>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</si>
  <si>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</si>
  <si>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</si>
  <si>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</si>
  <si>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</si>
  <si>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</si>
  <si>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</si>
  <si>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</si>
  <si>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</si>
  <si>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</si>
  <si>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</si>
  <si>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</si>
  <si>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</si>
  <si>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</si>
  <si>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</si>
  <si>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</si>
  <si>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</si>
  <si>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</si>
  <si>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</si>
  <si>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</si>
  <si>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</si>
  <si>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</si>
  <si>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</si>
  <si>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</si>
  <si>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</si>
  <si>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</si>
  <si>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</si>
  <si>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</si>
  <si>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</si>
  <si>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</si>
  <si>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</si>
  <si>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</si>
  <si>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</si>
  <si>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</si>
  <si>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</si>
  <si>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</si>
  <si>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</si>
  <si>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</si>
  <si>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</si>
  <si>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</si>
  <si>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</si>
  <si>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</si>
  <si>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</si>
  <si>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</si>
  <si>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</si>
  <si>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</si>
  <si>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</si>
  <si>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</si>
  <si>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</si>
  <si>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</si>
  <si>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</si>
  <si>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</si>
  <si>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</si>
  <si>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</si>
  <si>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</si>
  <si>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</si>
  <si>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</si>
  <si>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</si>
  <si>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</si>
  <si>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</si>
  <si>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</si>
  <si>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</si>
  <si>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</si>
  <si>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</si>
  <si>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</si>
  <si>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</si>
  <si>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</si>
  <si>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</si>
  <si>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</si>
  <si>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</si>
  <si>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</si>
  <si>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</si>
  <si>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</si>
  <si>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</si>
  <si>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</si>
  <si>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</si>
  <si>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</si>
  <si>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</si>
  <si>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</si>
  <si>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</si>
  <si>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</si>
  <si>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</si>
  <si>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</si>
  <si>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</si>
  <si>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</si>
  <si>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</si>
  <si>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</si>
  <si>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</si>
  <si>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</si>
  <si>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</si>
  <si>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</si>
  <si>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</si>
  <si>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</si>
  <si>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</si>
  <si>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</si>
  <si>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</si>
  <si>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</si>
  <si>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</si>
  <si>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</si>
  <si>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</si>
  <si>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</si>
  <si>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</si>
  <si>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</si>
  <si>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</si>
  <si>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</si>
  <si>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</si>
  <si>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</si>
  <si>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</si>
  <si>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</si>
  <si>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</si>
  <si>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</si>
  <si>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</si>
  <si>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</si>
  <si>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</si>
  <si>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</si>
  <si>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</si>
  <si>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</si>
  <si>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</si>
  <si>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</si>
  <si>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</si>
  <si>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</si>
  <si>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</si>
  <si>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</si>
  <si>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</si>
  <si>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</si>
  <si>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</si>
  <si>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</si>
  <si>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</si>
  <si>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</si>
  <si>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</si>
  <si>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</si>
  <si>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</si>
  <si>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</si>
  <si>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</si>
  <si>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</si>
  <si>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</si>
  <si>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</si>
  <si>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</si>
  <si>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</si>
  <si>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</si>
  <si>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</si>
  <si>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</si>
  <si>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</si>
  <si>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</si>
  <si>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</si>
  <si>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</si>
  <si>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</si>
  <si>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</si>
  <si>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</si>
  <si>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</si>
  <si>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</si>
  <si>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</si>
  <si>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</si>
  <si>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</si>
  <si>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</si>
  <si>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</si>
  <si>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</si>
  <si>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</si>
  <si>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</si>
  <si>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</si>
  <si>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</si>
  <si>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</si>
  <si>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</si>
  <si>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</si>
  <si>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</si>
  <si>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</si>
  <si>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</si>
  <si>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</si>
  <si>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</si>
  <si>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</si>
  <si>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</si>
  <si>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</si>
  <si>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</si>
  <si>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</si>
  <si>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</si>
  <si>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</si>
  <si>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</si>
  <si>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</si>
  <si>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</si>
  <si>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</si>
  <si>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</si>
  <si>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</si>
  <si>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</si>
  <si>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</si>
  <si>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</si>
  <si>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</si>
  <si>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</si>
  <si>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</si>
  <si>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</si>
  <si>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</si>
  <si>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</si>
  <si>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</si>
  <si>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</si>
  <si>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</si>
  <si>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</si>
  <si>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</si>
  <si>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</si>
  <si>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</si>
  <si>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</si>
  <si>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</si>
  <si>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</si>
  <si>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</si>
  <si>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</si>
  <si>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</si>
  <si>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</si>
  <si>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</si>
  <si>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</si>
  <si>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</si>
  <si>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</si>
  <si>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</si>
  <si>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</si>
  <si>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</si>
  <si>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</si>
  <si>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</si>
  <si>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</si>
  <si>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</si>
  <si>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</si>
  <si>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</si>
  <si>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</si>
  <si>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</si>
  <si>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</si>
  <si>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</si>
  <si>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</si>
  <si>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</si>
  <si>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</si>
  <si>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</si>
  <si>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</si>
  <si>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</si>
  <si>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</si>
  <si>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</si>
  <si>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</si>
  <si>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</si>
  <si>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</si>
  <si>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</si>
  <si>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</si>
  <si>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</si>
  <si>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</si>
  <si>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</si>
  <si>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</si>
  <si>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</si>
  <si>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</si>
  <si>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</si>
  <si>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</si>
  <si>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</si>
  <si>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</si>
  <si>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</si>
  <si>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</si>
  <si>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</si>
  <si>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</si>
  <si>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</si>
  <si>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</si>
  <si>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</si>
  <si>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</si>
  <si>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</si>
  <si>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</si>
  <si>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</si>
  <si>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</si>
  <si>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</si>
  <si>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</si>
  <si>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</si>
  <si>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</si>
  <si>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</si>
  <si>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</si>
  <si>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</si>
  <si>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</si>
  <si>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</si>
  <si>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</si>
  <si>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</si>
  <si>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</si>
  <si>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</si>
  <si>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</si>
  <si>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</si>
  <si>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</si>
  <si>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</si>
  <si>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</si>
  <si>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</si>
  <si>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</si>
  <si>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</si>
  <si>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</si>
  <si>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</si>
  <si>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</si>
  <si>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</si>
  <si>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</si>
  <si>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</si>
  <si>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</si>
  <si>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</si>
  <si>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</si>
  <si>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</si>
  <si>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</si>
  <si>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</si>
  <si>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</si>
  <si>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</si>
  <si>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</si>
  <si>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</si>
  <si>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</si>
  <si>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</si>
  <si>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</si>
  <si>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</si>
  <si>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</si>
  <si>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</si>
  <si>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</si>
  <si>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</si>
  <si>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</si>
  <si>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</si>
  <si>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</si>
  <si>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</si>
  <si>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</si>
  <si>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</si>
  <si>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</si>
  <si>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</si>
  <si>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</si>
  <si>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</si>
  <si>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</si>
  <si>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</si>
  <si>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</si>
  <si>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</si>
  <si>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</si>
  <si>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</si>
  <si>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</si>
  <si>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</si>
  <si>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</si>
  <si>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</si>
  <si>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</si>
  <si>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</si>
  <si>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</si>
  <si>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</si>
  <si>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</si>
  <si>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</si>
  <si>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</si>
  <si>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</si>
  <si>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</si>
  <si>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</si>
  <si>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</si>
  <si>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</si>
  <si>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</si>
  <si>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</si>
  <si>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</si>
  <si>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</si>
  <si>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</si>
  <si>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</si>
  <si>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</si>
  <si>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</si>
  <si>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</si>
  <si>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</si>
  <si>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</si>
  <si>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</si>
  <si>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</si>
  <si>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</si>
  <si>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</si>
  <si>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</si>
  <si>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</si>
  <si>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</si>
  <si>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</si>
  <si>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</si>
  <si>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</si>
  <si>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</si>
  <si>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</si>
  <si>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</si>
  <si>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</si>
  <si>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</si>
  <si>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</si>
  <si>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</si>
  <si>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</si>
  <si>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</si>
  <si>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</si>
  <si>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</si>
  <si>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</si>
  <si>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</si>
  <si>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</si>
  <si>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</si>
  <si>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</si>
  <si>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</si>
  <si>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</si>
  <si>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</si>
  <si>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</si>
  <si>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</si>
  <si>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</si>
  <si>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</si>
  <si>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</si>
  <si>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</si>
  <si>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</si>
  <si>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</si>
  <si>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</si>
  <si>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</si>
  <si>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</si>
  <si>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</si>
  <si>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</si>
  <si>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</si>
  <si>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</si>
  <si>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</si>
  <si>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</si>
  <si>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</si>
  <si>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</si>
  <si>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</si>
  <si>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</si>
  <si>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</si>
  <si>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</si>
  <si>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</si>
  <si>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</si>
  <si>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</si>
  <si>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</si>
  <si>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</si>
  <si>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</si>
  <si>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</si>
  <si>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</si>
  <si>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</si>
  <si>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</si>
  <si>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</si>
  <si>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</si>
  <si>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</si>
  <si>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</si>
  <si>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</si>
  <si>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</si>
  <si>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</si>
  <si>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</si>
  <si>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</si>
  <si>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</si>
  <si>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</si>
  <si>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</si>
  <si>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</si>
  <si>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</si>
  <si>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</si>
  <si>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</si>
  <si>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</si>
  <si>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</si>
  <si>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</si>
  <si>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</si>
  <si>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</si>
  <si>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</si>
  <si>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</si>
  <si>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</si>
  <si>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</si>
  <si>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</si>
  <si>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</si>
  <si>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</si>
  <si>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</si>
  <si>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</si>
  <si>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</si>
  <si>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</si>
  <si>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</si>
  <si>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</si>
  <si>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</si>
  <si>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</si>
  <si>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</si>
  <si>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</si>
  <si>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</si>
  <si>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</si>
  <si>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</si>
  <si>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</si>
  <si>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</si>
  <si>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</si>
  <si>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</si>
  <si>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</si>
  <si>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</si>
  <si>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</si>
  <si>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</si>
  <si>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</si>
  <si>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</si>
  <si>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</si>
  <si>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</si>
  <si>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</si>
  <si>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</si>
  <si>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</si>
  <si>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</si>
  <si>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</si>
  <si>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</si>
  <si>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</si>
  <si>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</si>
  <si>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</si>
  <si>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</si>
  <si>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</si>
  <si>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</si>
  <si>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</si>
  <si>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</si>
  <si>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</si>
  <si>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</si>
  <si>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</si>
  <si>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</si>
  <si>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</si>
  <si>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</si>
  <si>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</si>
  <si>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</si>
  <si>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</si>
  <si>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</si>
  <si>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</si>
  <si>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</si>
  <si>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</si>
  <si>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</si>
  <si>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</si>
  <si>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</si>
  <si>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</si>
  <si>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</si>
  <si>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</si>
  <si>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</si>
  <si>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</si>
  <si>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</si>
  <si>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</si>
  <si>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</si>
  <si>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</si>
  <si>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</si>
  <si>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</si>
  <si>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</si>
  <si>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</si>
  <si>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</si>
  <si>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</si>
  <si>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</si>
  <si>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</si>
  <si>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</si>
  <si>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</si>
  <si>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</si>
  <si>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</si>
  <si>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</si>
  <si>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</si>
  <si>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</si>
  <si>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</si>
  <si>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</si>
  <si>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</si>
  <si>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</si>
  <si>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</si>
  <si>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</si>
  <si>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</si>
  <si>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</si>
  <si>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</si>
  <si>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</si>
  <si>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</si>
  <si>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</si>
  <si>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</si>
  <si>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</si>
  <si>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</si>
  <si>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</si>
  <si>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</si>
  <si>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</si>
  <si>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</si>
  <si>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</si>
  <si>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</si>
  <si>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</si>
  <si>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</si>
  <si>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</si>
  <si>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</si>
  <si>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</si>
  <si>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</si>
  <si>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</si>
  <si>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</si>
  <si>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</si>
  <si>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</si>
  <si>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</si>
  <si>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</si>
  <si>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</si>
  <si>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</si>
  <si>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</si>
  <si>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</si>
  <si>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</si>
  <si>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</si>
  <si>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</si>
  <si>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</si>
  <si>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</si>
  <si>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</si>
  <si>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</si>
  <si>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</si>
  <si>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</si>
  <si>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</si>
  <si>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</si>
  <si>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</si>
  <si>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</si>
  <si>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</si>
  <si>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</si>
  <si>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</si>
  <si>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</si>
  <si>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</si>
  <si>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</si>
  <si>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</si>
  <si>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</si>
  <si>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</si>
  <si>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</si>
  <si>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</si>
  <si>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</si>
  <si>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</si>
  <si>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</si>
  <si>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</si>
  <si>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</si>
  <si>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</si>
  <si>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</si>
  <si>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</si>
  <si>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</si>
  <si>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</si>
  <si>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</si>
  <si>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</si>
  <si>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</si>
  <si>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</si>
  <si>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</si>
  <si>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</si>
  <si>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</si>
  <si>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</si>
  <si>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</si>
  <si>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</si>
  <si>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</si>
  <si>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</si>
  <si>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</si>
  <si>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</si>
  <si>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</si>
  <si>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</si>
  <si>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</si>
  <si>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</si>
  <si>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</si>
  <si>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</si>
  <si>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</si>
  <si>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</si>
  <si>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</si>
  <si>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</si>
  <si>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</si>
  <si>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</si>
  <si>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</si>
  <si>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</si>
  <si>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</si>
  <si>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</si>
  <si>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</si>
  <si>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</si>
  <si>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</si>
  <si>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</si>
  <si>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</si>
  <si>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</si>
  <si>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</si>
  <si>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</si>
  <si>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</si>
  <si>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</si>
  <si>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</si>
  <si>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</si>
  <si>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</si>
  <si>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</si>
  <si>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</si>
  <si>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</si>
  <si>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</si>
  <si>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</si>
  <si>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</si>
  <si>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</si>
  <si>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</si>
  <si>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</si>
  <si>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</si>
  <si>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</si>
  <si>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</si>
  <si>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</si>
  <si>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</si>
  <si>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</si>
  <si>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</si>
  <si>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</si>
  <si>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</si>
  <si>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</si>
  <si>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</si>
  <si>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</si>
  <si>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</si>
  <si>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</si>
  <si>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</si>
  <si>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</si>
  <si>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</si>
  <si>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</si>
  <si>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</si>
  <si>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</si>
  <si>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</si>
  <si>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</si>
  <si>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</si>
  <si>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</si>
  <si>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</si>
  <si>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</si>
  <si>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</si>
  <si>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</si>
  <si>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</si>
  <si>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</si>
  <si>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</si>
  <si>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</si>
  <si>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</si>
  <si>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</si>
  <si>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</si>
  <si>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</si>
  <si>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</si>
  <si>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</si>
  <si>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</si>
  <si>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</si>
  <si>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</si>
  <si>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</si>
  <si>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</si>
  <si>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</si>
  <si>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</si>
  <si>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</si>
  <si>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</si>
  <si>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</si>
  <si>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</si>
  <si>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</si>
  <si>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</si>
  <si>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</si>
  <si>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</si>
  <si>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</si>
  <si>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</si>
  <si>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</si>
  <si>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</si>
  <si>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</si>
  <si>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</si>
  <si>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</si>
  <si>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</si>
  <si>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</si>
  <si>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</si>
  <si>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</si>
  <si>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</si>
  <si>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</si>
  <si>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</si>
  <si>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</si>
  <si>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</si>
  <si>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</si>
  <si>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</si>
  <si>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</si>
  <si>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</si>
  <si>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</si>
  <si>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</si>
  <si>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</si>
  <si>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</si>
  <si>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</si>
  <si>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</si>
  <si>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</si>
  <si>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</si>
  <si>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</si>
  <si>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</si>
  <si>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</si>
  <si>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</si>
  <si>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</si>
  <si>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</si>
  <si>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</si>
  <si>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</si>
  <si>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</si>
  <si>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</si>
  <si>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</si>
  <si>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</si>
  <si>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</si>
  <si>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</si>
  <si>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</si>
  <si>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</si>
  <si>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</si>
  <si>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</si>
  <si>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</si>
  <si>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</si>
  <si>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</si>
  <si>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</si>
  <si>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</si>
  <si>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</si>
  <si>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</si>
  <si>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</si>
  <si>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</si>
  <si>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</si>
  <si>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</si>
  <si>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</si>
  <si>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</si>
  <si>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</si>
  <si>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</si>
  <si>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</si>
  <si>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</si>
  <si>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</si>
  <si>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</si>
  <si>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</si>
  <si>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</si>
  <si>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</si>
  <si>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</si>
  <si>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</si>
  <si>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</si>
  <si>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</si>
  <si>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</si>
  <si>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</si>
  <si>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</si>
  <si>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</si>
  <si>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</si>
  <si>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</si>
  <si>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</si>
  <si>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</si>
  <si>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</si>
  <si>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</si>
  <si>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</si>
  <si>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</si>
  <si>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</si>
  <si>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</si>
  <si>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</si>
  <si>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</si>
  <si>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</si>
  <si>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</si>
  <si>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</si>
  <si>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</si>
  <si>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</si>
  <si>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</si>
  <si>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</si>
  <si>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</si>
  <si>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</si>
  <si>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</si>
  <si>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</si>
  <si>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</si>
  <si>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</si>
  <si>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</si>
  <si>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</si>
  <si>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</si>
  <si>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</si>
  <si>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</si>
  <si>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</si>
  <si>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</si>
  <si>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</si>
  <si>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</si>
  <si>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</si>
  <si>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</si>
  <si>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</si>
  <si>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</si>
  <si>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</si>
  <si>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</si>
  <si>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</si>
  <si>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</si>
  <si>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</si>
  <si>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</si>
  <si>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</si>
  <si>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</si>
  <si>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</si>
  <si>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</si>
  <si>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</si>
  <si>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</si>
  <si>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</si>
  <si>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</si>
  <si>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</si>
  <si>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</si>
  <si>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</si>
  <si>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</si>
  <si>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</si>
  <si>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</si>
  <si>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</si>
  <si>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</si>
  <si>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</si>
  <si>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</si>
  <si>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</si>
  <si>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</si>
  <si>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</si>
  <si>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</si>
  <si>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</si>
  <si>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</si>
  <si>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</si>
  <si>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</si>
  <si>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</si>
  <si>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</si>
  <si>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</si>
  <si>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</si>
  <si>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</si>
  <si>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</si>
  <si>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</si>
  <si>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</si>
  <si>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</si>
  <si>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</si>
  <si>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</si>
  <si>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</si>
  <si>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</si>
  <si>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</si>
  <si>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</si>
  <si>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</si>
  <si>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</si>
  <si>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</si>
  <si>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</si>
  <si>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</si>
  <si>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</si>
  <si>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</si>
  <si>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</si>
  <si>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</si>
  <si>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</si>
  <si>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</si>
  <si>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</si>
  <si>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</si>
  <si>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</si>
  <si>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</si>
  <si>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</si>
  <si>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</si>
  <si>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</si>
  <si>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</si>
  <si>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</si>
  <si>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</si>
  <si>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</si>
  <si>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</si>
  <si>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</si>
  <si>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</si>
  <si>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</si>
  <si>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</si>
  <si>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</si>
  <si>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</si>
  <si>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</si>
  <si>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</si>
  <si>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</si>
  <si>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</si>
  <si>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</si>
  <si>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</si>
  <si>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</si>
  <si>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</si>
  <si>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</si>
  <si>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</si>
  <si>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</si>
  <si>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</si>
  <si>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</si>
  <si>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</si>
  <si>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</si>
  <si>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</si>
  <si>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</si>
  <si>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</si>
  <si>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</si>
  <si>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</si>
  <si>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</si>
  <si>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</si>
  <si>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</si>
  <si>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</si>
  <si>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</si>
  <si>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</si>
  <si>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</si>
  <si>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</si>
  <si>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</si>
  <si>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</si>
  <si>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</si>
  <si>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</si>
  <si>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</si>
  <si>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</si>
  <si>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</si>
  <si>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</si>
  <si>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</si>
  <si>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</si>
  <si>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</si>
  <si>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</si>
  <si>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</si>
  <si>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</si>
  <si>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</si>
  <si>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</si>
  <si>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</si>
  <si>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</si>
  <si>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</si>
  <si>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</si>
  <si>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</si>
  <si>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</si>
  <si>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</si>
  <si>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</si>
  <si>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</si>
  <si>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</si>
  <si>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</si>
  <si>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</si>
  <si>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</si>
  <si>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</si>
  <si>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</si>
  <si>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</si>
  <si>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</si>
  <si>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</si>
  <si>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</si>
  <si>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</si>
  <si>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</si>
  <si>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</si>
  <si>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</si>
  <si>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</si>
  <si>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</si>
  <si>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</si>
  <si>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</si>
  <si>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</si>
  <si>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</si>
  <si>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</si>
  <si>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</si>
  <si>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</si>
  <si>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</si>
  <si>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</si>
  <si>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</si>
  <si>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</si>
  <si>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</si>
  <si>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</si>
  <si>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</si>
  <si>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</si>
  <si>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</si>
  <si>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</si>
  <si>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</si>
  <si>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</si>
  <si>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</si>
  <si>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</si>
  <si>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</si>
  <si>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</si>
  <si>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</si>
  <si>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</si>
  <si>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</si>
  <si>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</si>
  <si>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</si>
  <si>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</si>
  <si>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</si>
  <si>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</si>
  <si>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</si>
  <si>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</si>
  <si>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</si>
  <si>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</si>
  <si>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</si>
  <si>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</si>
  <si>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</si>
  <si>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</si>
  <si>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</si>
  <si>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</si>
  <si>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</si>
  <si>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</si>
  <si>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</si>
  <si>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</si>
  <si>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</si>
  <si>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</si>
  <si>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</si>
  <si>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</si>
  <si>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</si>
  <si>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</si>
  <si>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</si>
  <si>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</si>
  <si>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</si>
  <si>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</si>
  <si>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</si>
  <si>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</si>
  <si>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</si>
  <si>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</si>
  <si>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</si>
  <si>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</si>
  <si>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</si>
  <si>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</si>
  <si>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</si>
  <si>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</si>
  <si>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</si>
  <si>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</si>
  <si>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</si>
  <si>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</si>
  <si>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</si>
  <si>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</si>
  <si>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</si>
  <si>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</si>
  <si>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</si>
  <si>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</si>
  <si>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</si>
  <si>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</si>
  <si>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</si>
  <si>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</si>
  <si>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</si>
  <si>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</si>
  <si>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</si>
  <si>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</si>
  <si>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</si>
  <si>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</si>
  <si>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</si>
  <si>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</si>
  <si>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</si>
  <si>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</si>
  <si>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</si>
  <si>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</si>
  <si>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</si>
  <si>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</si>
  <si>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</si>
  <si>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</si>
  <si>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</si>
  <si>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</si>
  <si>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</si>
  <si>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</si>
  <si>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</si>
  <si>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</si>
  <si>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</si>
  <si>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</si>
  <si>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</si>
  <si>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</si>
  <si>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</si>
  <si>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</si>
  <si>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</si>
  <si>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</si>
  <si>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</si>
  <si>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</si>
  <si>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</si>
  <si>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</si>
  <si>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</si>
  <si>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</si>
  <si>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</si>
  <si>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</si>
  <si>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</si>
  <si>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</si>
  <si>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</si>
  <si>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</si>
  <si>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</si>
  <si>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</si>
  <si>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</si>
  <si>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</si>
  <si>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</si>
  <si>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</si>
  <si>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</si>
  <si>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</si>
  <si>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</si>
  <si>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</si>
  <si>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</si>
  <si>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</si>
  <si>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</si>
  <si>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</si>
  <si>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</si>
  <si>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</si>
  <si>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</si>
  <si>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</si>
  <si>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</si>
  <si>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</si>
  <si>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</si>
  <si>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</si>
  <si>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</si>
  <si>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</si>
  <si>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</si>
  <si>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</si>
  <si>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</si>
  <si>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</si>
  <si>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</si>
  <si>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</si>
  <si>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</si>
  <si>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</si>
  <si>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</si>
  <si>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</si>
  <si>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</si>
  <si>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</si>
  <si>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</si>
  <si>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</si>
  <si>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</si>
  <si>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</si>
  <si>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</si>
  <si>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</si>
  <si>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</si>
  <si>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</si>
  <si>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</si>
  <si>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</si>
  <si>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</si>
  <si>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</si>
  <si>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</si>
  <si>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</si>
  <si>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</si>
  <si>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</si>
  <si>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</si>
  <si>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</si>
  <si>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</si>
  <si>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</si>
  <si>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</si>
  <si>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</si>
  <si>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</si>
  <si>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</si>
  <si>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</si>
  <si>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</si>
  <si>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</si>
  <si>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</si>
  <si>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</si>
  <si>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</si>
  <si>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</si>
  <si>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</si>
  <si>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</si>
  <si>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</si>
  <si>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</si>
  <si>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</si>
  <si>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</si>
  <si>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</si>
  <si>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</si>
  <si>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</si>
  <si>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</si>
  <si>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</si>
  <si>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</si>
  <si>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</si>
  <si>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</si>
  <si>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</si>
  <si>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</si>
  <si>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</si>
  <si>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</si>
  <si>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</si>
  <si>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</si>
  <si>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</si>
  <si>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</si>
  <si>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</si>
  <si>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</si>
  <si>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</si>
  <si>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</si>
  <si>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</si>
  <si>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</si>
  <si>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</si>
  <si>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</si>
  <si>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</si>
  <si>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</si>
  <si>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</si>
  <si>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</si>
  <si>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</si>
  <si>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</si>
  <si>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</si>
  <si>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</si>
  <si>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</si>
  <si>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</si>
  <si>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</si>
  <si>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</si>
  <si>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</si>
  <si>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</si>
  <si>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</si>
  <si>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</si>
  <si>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</si>
  <si>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</si>
  <si>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</si>
  <si>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</si>
  <si>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</si>
  <si>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</si>
  <si>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</si>
  <si>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</si>
  <si>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</si>
  <si>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</si>
  <si>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</si>
  <si>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</si>
  <si>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</si>
  <si>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</si>
  <si>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</si>
  <si>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</si>
  <si>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</si>
  <si>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</si>
  <si>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</si>
  <si>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</si>
  <si>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</si>
  <si>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</si>
  <si>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</si>
  <si>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</si>
  <si>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</si>
  <si>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</si>
  <si>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</si>
  <si>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</si>
  <si>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</si>
  <si>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</si>
  <si>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</si>
  <si>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</si>
  <si>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</si>
  <si>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</si>
  <si>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</si>
  <si>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</si>
  <si>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</si>
  <si>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</si>
  <si>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</si>
  <si>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</si>
  <si>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</si>
  <si>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</si>
  <si>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</si>
  <si>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</si>
  <si>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</si>
  <si>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</si>
  <si>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</si>
  <si>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</si>
  <si>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</si>
  <si>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</si>
  <si>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</si>
  <si>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</si>
  <si>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</si>
  <si>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</si>
  <si>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</si>
  <si>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</si>
  <si>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</si>
  <si>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</si>
  <si>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</si>
  <si>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</si>
  <si>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</si>
  <si>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</si>
  <si>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</si>
  <si>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</si>
  <si>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</si>
  <si>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</si>
  <si>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</si>
  <si>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</si>
  <si>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</si>
  <si>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</si>
  <si>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</si>
  <si>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</si>
  <si>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</si>
  <si>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</si>
  <si>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</si>
  <si>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</si>
  <si>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</si>
  <si>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</si>
  <si>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</si>
  <si>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</si>
  <si>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</si>
  <si>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</si>
  <si>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</si>
  <si>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</si>
  <si>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</si>
  <si>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</si>
  <si>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</si>
  <si>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</si>
  <si>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</si>
  <si>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</si>
  <si>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</si>
  <si>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</si>
  <si>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</si>
  <si>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</si>
  <si>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</si>
  <si>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</si>
  <si>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</si>
  <si>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</si>
  <si>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</si>
  <si>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</si>
  <si>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</si>
  <si>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</si>
  <si>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</si>
  <si>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</si>
  <si>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</si>
  <si>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</si>
  <si>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</si>
  <si>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</si>
  <si>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</si>
  <si>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</si>
  <si>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</si>
  <si>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</si>
  <si>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</si>
  <si>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</si>
  <si>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</si>
  <si>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</si>
  <si>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</si>
  <si>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</si>
  <si>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</si>
  <si>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</si>
  <si>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</si>
  <si>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</si>
  <si>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</si>
  <si>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</si>
  <si>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</si>
  <si>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</si>
  <si>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</si>
  <si>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</si>
  <si>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</si>
  <si>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</si>
  <si>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</si>
  <si>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</si>
  <si>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</si>
  <si>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</si>
  <si>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</si>
  <si>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</si>
  <si>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</si>
  <si>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</si>
  <si>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</si>
  <si>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</si>
  <si>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</si>
  <si>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</si>
  <si>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</si>
  <si>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</si>
  <si>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</si>
  <si>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</si>
  <si>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</si>
  <si>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</si>
  <si>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</si>
  <si>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</si>
  <si>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</si>
  <si>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</si>
  <si>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</si>
  <si>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</si>
  <si>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</si>
  <si>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</si>
  <si>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</si>
  <si>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</si>
  <si>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</si>
  <si>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</si>
  <si>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</si>
  <si>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</si>
  <si>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</si>
  <si>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</si>
  <si>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</si>
  <si>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</si>
  <si>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</si>
  <si>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</si>
  <si>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</si>
  <si>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</si>
  <si>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</si>
  <si>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</si>
  <si>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</si>
  <si>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</si>
  <si>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</si>
  <si>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</si>
  <si>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</si>
  <si>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</si>
  <si>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</si>
  <si>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</si>
  <si>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</si>
  <si>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</si>
  <si>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</si>
  <si>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</si>
  <si>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</si>
  <si>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</si>
  <si>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</si>
  <si>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</si>
  <si>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</si>
  <si>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</si>
  <si>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</si>
  <si>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</si>
  <si>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</si>
  <si>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</si>
  <si>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</si>
  <si>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</si>
  <si>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</si>
  <si>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</si>
  <si>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</si>
  <si>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</si>
  <si>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</si>
  <si>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</si>
  <si>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</si>
  <si>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</si>
  <si>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</si>
  <si>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</si>
  <si>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</si>
  <si>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</si>
  <si>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</si>
  <si>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</si>
  <si>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</si>
  <si>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</si>
  <si>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</si>
  <si>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</si>
  <si>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</si>
  <si>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</si>
  <si>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</si>
  <si>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</si>
  <si>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</si>
  <si>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</si>
  <si>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</si>
  <si>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</si>
  <si>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</si>
  <si>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</si>
  <si>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</si>
  <si>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</si>
  <si>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</si>
  <si>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</si>
  <si>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</si>
  <si>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</si>
  <si>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</si>
  <si>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</si>
  <si>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</si>
  <si>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</si>
  <si>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</si>
  <si>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</si>
  <si>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</si>
  <si>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</si>
  <si>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</si>
  <si>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</si>
  <si>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</si>
  <si>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</si>
  <si>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</si>
  <si>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</si>
  <si>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</si>
  <si>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</si>
  <si>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</si>
  <si>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</si>
  <si>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</si>
  <si>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</si>
  <si>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</si>
  <si>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</si>
  <si>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</si>
  <si>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</si>
  <si>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</si>
  <si>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</si>
  <si>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</si>
  <si>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</si>
  <si>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</si>
  <si>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</si>
  <si>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</si>
  <si>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</si>
  <si>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</si>
  <si>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</si>
  <si>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</si>
  <si>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</si>
  <si>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</si>
  <si>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</si>
  <si>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</si>
  <si>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</si>
  <si>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</si>
  <si>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</si>
  <si>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</si>
  <si>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</si>
  <si>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</si>
  <si>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</si>
  <si>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</si>
  <si>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</si>
  <si>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</si>
  <si>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</si>
  <si>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</si>
  <si>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</si>
  <si>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</si>
  <si>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</si>
  <si>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</si>
  <si>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</si>
  <si>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</si>
  <si>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</si>
  <si>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</si>
  <si>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</si>
  <si>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</si>
  <si>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</si>
  <si>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</si>
  <si>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</si>
  <si>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</si>
  <si>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</si>
  <si>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</si>
  <si>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</si>
  <si>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</si>
  <si>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</si>
  <si>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</si>
  <si>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</si>
  <si>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</si>
  <si>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</si>
  <si>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</si>
  <si>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</si>
  <si>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</si>
  <si>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</si>
  <si>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</si>
  <si>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</si>
  <si>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</si>
  <si>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</si>
  <si>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</si>
  <si>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</si>
  <si>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</si>
  <si>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</si>
  <si>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</si>
  <si>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</si>
  <si>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</si>
  <si>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</si>
  <si>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</si>
  <si>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</si>
  <si>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</si>
  <si>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</si>
  <si>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</si>
  <si>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</si>
  <si>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</si>
  <si>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</si>
  <si>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</si>
  <si>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</si>
  <si>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</si>
  <si>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</si>
  <si>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</si>
  <si>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</si>
  <si>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</si>
  <si>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</si>
  <si>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</si>
  <si>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</si>
  <si>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</si>
  <si>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</si>
  <si>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</si>
  <si>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</si>
  <si>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</si>
  <si>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</si>
  <si>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</si>
  <si>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</si>
  <si>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</si>
  <si>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</si>
  <si>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</si>
  <si>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</si>
  <si>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</si>
  <si>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</si>
  <si>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</si>
  <si>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</si>
  <si>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</si>
  <si>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</si>
  <si>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</si>
  <si>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</si>
  <si>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</si>
  <si>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</si>
  <si>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</si>
  <si>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</si>
  <si>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</si>
  <si>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</si>
  <si>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</si>
  <si>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</si>
  <si>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</si>
  <si>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</si>
  <si>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</si>
  <si>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</si>
  <si>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</si>
  <si>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</si>
  <si>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</si>
  <si>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</si>
  <si>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</si>
  <si>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</si>
  <si>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</si>
  <si>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</si>
  <si>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</si>
  <si>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</si>
  <si>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</si>
  <si>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</si>
  <si>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</si>
  <si>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</si>
  <si>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</si>
  <si>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</si>
  <si>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</si>
  <si>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</si>
  <si>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</si>
  <si>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</si>
  <si>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</si>
  <si>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</si>
  <si>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</si>
  <si>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</si>
  <si>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</si>
  <si>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</si>
  <si>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</si>
  <si>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</si>
  <si>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</si>
  <si>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</si>
  <si>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</si>
  <si>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</si>
  <si>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</si>
  <si>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</si>
  <si>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</si>
  <si>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</si>
  <si>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</si>
  <si>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</si>
  <si>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</si>
  <si>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</si>
  <si>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</si>
  <si>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</si>
  <si>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</si>
  <si>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</si>
  <si>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</si>
  <si>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</si>
  <si>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</si>
  <si>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</si>
  <si>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</si>
  <si>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</si>
  <si>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</si>
  <si>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</si>
  <si>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</si>
  <si>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</si>
  <si>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</si>
  <si>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</si>
  <si>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</si>
  <si>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</si>
  <si>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</si>
  <si>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</si>
  <si>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</si>
  <si>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</si>
  <si>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</si>
  <si>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</si>
  <si>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</si>
  <si>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</si>
  <si>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</si>
  <si>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</si>
  <si>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</si>
  <si>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</si>
  <si>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</si>
  <si>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</si>
  <si>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</si>
  <si>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</si>
  <si>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</si>
  <si>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</si>
  <si>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</si>
  <si>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</si>
  <si>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</si>
  <si>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</si>
  <si>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</si>
  <si>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</si>
  <si>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</si>
  <si>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</si>
  <si>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</si>
  <si>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</si>
  <si>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</si>
  <si>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</si>
  <si>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</si>
  <si>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</si>
  <si>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</si>
  <si>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</si>
  <si>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</si>
  <si>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</si>
  <si>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</si>
  <si>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</si>
  <si>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</si>
  <si>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</si>
  <si>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</si>
  <si>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</si>
  <si>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</si>
  <si>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</si>
  <si>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</si>
  <si>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</si>
  <si>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</si>
  <si>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</si>
  <si>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</si>
  <si>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</si>
  <si>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</si>
  <si>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</si>
  <si>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</si>
  <si>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</si>
  <si>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</si>
  <si>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</si>
  <si>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</si>
  <si>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</si>
  <si>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</si>
  <si>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</si>
  <si>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</si>
  <si>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</si>
  <si>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</si>
  <si>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</si>
  <si>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</si>
  <si>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</si>
  <si>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</si>
  <si>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</si>
  <si>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</si>
  <si>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</si>
  <si>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</si>
  <si>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</si>
  <si>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</si>
  <si>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</si>
  <si>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</si>
  <si>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</si>
  <si>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</si>
  <si>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</si>
  <si>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</si>
  <si>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</si>
  <si>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</si>
  <si>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</si>
  <si>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</si>
  <si>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</si>
  <si>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</si>
  <si>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</si>
  <si>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</si>
  <si>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</si>
  <si>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</si>
  <si>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</si>
  <si>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</si>
  <si>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</si>
  <si>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</si>
  <si>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</si>
  <si>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</si>
  <si>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</si>
  <si>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</si>
  <si>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</si>
  <si>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</si>
  <si>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</si>
  <si>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</si>
  <si>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</si>
  <si>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</si>
  <si>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</si>
  <si>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</si>
  <si>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</si>
  <si>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</si>
  <si>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</si>
  <si>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</si>
  <si>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</si>
  <si>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</si>
  <si>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</si>
  <si>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</si>
  <si>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</si>
  <si>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</si>
  <si>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</si>
  <si>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</si>
  <si>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</si>
  <si>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</si>
  <si>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</si>
  <si>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</si>
  <si>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</si>
  <si>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</si>
  <si>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</si>
  <si>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</si>
  <si>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</si>
  <si>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</si>
  <si>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</si>
  <si>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</si>
  <si>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</si>
  <si>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</si>
  <si>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</si>
  <si>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</si>
  <si>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</si>
  <si>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</si>
  <si>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</si>
  <si>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</si>
  <si>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</si>
  <si>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</si>
  <si>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</si>
  <si>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</si>
  <si>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</si>
  <si>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</si>
  <si>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</si>
  <si>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</si>
  <si>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</si>
  <si>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</si>
  <si>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</si>
  <si>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</si>
  <si>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</si>
  <si>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</si>
  <si>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</si>
  <si>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</si>
  <si>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</si>
  <si>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</si>
  <si>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</si>
  <si>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</si>
  <si>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</si>
  <si>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</si>
  <si>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</si>
  <si>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</si>
  <si>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</si>
  <si>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</si>
  <si>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</si>
  <si>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</si>
  <si>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</si>
  <si>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</si>
  <si>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</si>
  <si>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</si>
  <si>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</si>
  <si>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</si>
  <si>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</si>
  <si>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</si>
  <si>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</si>
  <si>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</si>
  <si>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</si>
  <si>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</si>
  <si>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</si>
  <si>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</si>
  <si>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</si>
  <si>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</si>
  <si>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</si>
  <si>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</si>
  <si>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</si>
  <si>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</si>
  <si>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</si>
  <si>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</si>
  <si>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</si>
  <si>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</si>
  <si>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</si>
  <si>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</si>
  <si>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</si>
  <si>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</si>
  <si>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</si>
  <si>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</si>
  <si>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</si>
  <si>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</si>
  <si>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</si>
  <si>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</si>
  <si>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</si>
  <si>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</si>
  <si>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</si>
  <si>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</si>
  <si>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</si>
  <si>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</si>
  <si>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</si>
  <si>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</si>
  <si>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</si>
  <si>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</si>
  <si>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</si>
  <si>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</si>
  <si>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</si>
  <si>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</si>
  <si>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</si>
  <si>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</si>
  <si>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</si>
  <si>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</si>
  <si>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</si>
  <si>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</si>
  <si>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</si>
  <si>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</si>
  <si>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</si>
  <si>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</si>
  <si>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</si>
  <si>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</si>
  <si>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</si>
  <si>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</si>
  <si>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</si>
  <si>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</si>
  <si>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</si>
  <si>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</si>
  <si>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</si>
  <si>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</si>
  <si>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</si>
  <si>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</si>
  <si>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</si>
  <si>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</si>
  <si>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</si>
  <si>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</si>
  <si>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</si>
  <si>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</si>
  <si>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</si>
  <si>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</si>
  <si>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</si>
  <si>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</si>
  <si>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</si>
  <si>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</si>
  <si>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</si>
  <si>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</si>
  <si>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</si>
  <si>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</si>
  <si>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</si>
  <si>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</si>
  <si>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</si>
  <si>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</si>
  <si>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</si>
  <si>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</si>
  <si>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</si>
  <si>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</si>
  <si>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</si>
  <si>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</si>
  <si>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</si>
  <si>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</si>
  <si>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</si>
  <si>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</si>
  <si>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</si>
  <si>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</si>
  <si>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</si>
  <si>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</si>
  <si>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</si>
  <si>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</si>
  <si>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</si>
  <si>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</si>
  <si>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</si>
  <si>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</si>
  <si>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</si>
  <si>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</si>
  <si>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</si>
  <si>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</si>
  <si>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</si>
  <si>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</si>
  <si>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</si>
  <si>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</si>
  <si>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</si>
  <si>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</si>
  <si>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</si>
  <si>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</si>
  <si>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</si>
  <si>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</si>
  <si>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</si>
  <si>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</si>
  <si>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</si>
  <si>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</si>
  <si>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</si>
  <si>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</si>
  <si>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</si>
  <si>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</si>
  <si>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</si>
  <si>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</si>
  <si>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</si>
  <si>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</si>
  <si>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</si>
  <si>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</si>
  <si>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</si>
  <si>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</si>
  <si>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</si>
  <si>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</si>
  <si>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</si>
  <si>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</si>
  <si>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</si>
  <si>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</si>
  <si>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</si>
  <si>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</si>
  <si>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</si>
  <si>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</si>
  <si>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</si>
  <si>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</si>
  <si>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</si>
  <si>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</si>
  <si>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</si>
  <si>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</si>
  <si>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</si>
  <si>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</si>
  <si>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</si>
  <si>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</si>
  <si>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</si>
  <si>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</si>
  <si>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</si>
  <si>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</si>
  <si>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</si>
  <si>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</si>
  <si>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</si>
  <si>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</si>
  <si>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</si>
  <si>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</si>
  <si>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</si>
  <si>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</si>
  <si>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</si>
  <si>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</si>
  <si>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</si>
  <si>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</si>
  <si>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</si>
  <si>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</si>
  <si>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</si>
  <si>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</si>
  <si>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</si>
  <si>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</si>
  <si>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</si>
  <si>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</si>
  <si>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</si>
  <si>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</si>
  <si>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</si>
  <si>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</si>
  <si>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</si>
  <si>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</si>
  <si>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</si>
  <si>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</si>
  <si>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</si>
  <si>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</si>
  <si>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</si>
  <si>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</si>
  <si>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</si>
  <si>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</si>
  <si>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</si>
  <si>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</si>
  <si>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</si>
  <si>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</si>
  <si>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</si>
  <si>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</si>
  <si>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</si>
  <si>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</si>
  <si>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</si>
  <si>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</si>
  <si>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</si>
  <si>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</si>
  <si>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</si>
  <si>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</si>
  <si>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</si>
  <si>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</si>
  <si>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</si>
  <si>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</si>
  <si>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</si>
  <si>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</si>
  <si>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</si>
  <si>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</si>
  <si>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</si>
  <si>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</si>
  <si>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</si>
  <si>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</si>
  <si>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</si>
  <si>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</si>
  <si>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</si>
  <si>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</si>
  <si>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</si>
  <si>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</si>
  <si>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</si>
  <si>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</si>
  <si>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</si>
  <si>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</si>
  <si>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</si>
  <si>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</si>
  <si>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</si>
  <si>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</si>
  <si>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</si>
  <si>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</si>
  <si>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</si>
  <si>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</si>
  <si>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</si>
  <si>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</si>
  <si>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</si>
  <si>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</si>
  <si>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</si>
  <si>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</si>
  <si>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</si>
  <si>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</si>
  <si>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</si>
  <si>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</si>
  <si>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</si>
  <si>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</si>
  <si>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</si>
  <si>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</si>
  <si>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</si>
  <si>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</si>
  <si>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</si>
  <si>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</si>
  <si>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</si>
  <si>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</si>
  <si>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</si>
  <si>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</si>
  <si>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</si>
  <si>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</si>
  <si>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</si>
  <si>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</si>
  <si>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</si>
  <si>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</si>
  <si>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</si>
  <si>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</si>
  <si>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</si>
  <si>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</si>
  <si>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</si>
  <si>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</si>
  <si>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</si>
  <si>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</si>
  <si>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</si>
  <si>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</si>
  <si>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</si>
  <si>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</si>
  <si>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</si>
  <si>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</si>
  <si>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</si>
  <si>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</si>
  <si>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</si>
  <si>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</si>
  <si>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</si>
  <si>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</si>
  <si>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</si>
  <si>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</si>
  <si>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</si>
  <si>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</si>
  <si>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</si>
  <si>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</si>
  <si>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</si>
  <si>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</si>
  <si>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</si>
  <si>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</si>
  <si>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</si>
  <si>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</si>
  <si>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</si>
  <si>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</si>
  <si>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</si>
  <si>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</si>
  <si>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</si>
  <si>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</si>
  <si>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</si>
  <si>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</si>
  <si>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</si>
  <si>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</si>
  <si>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</si>
  <si>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</si>
  <si>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</si>
  <si>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</si>
  <si>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</si>
  <si>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</si>
  <si>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</si>
  <si>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</si>
  <si>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</si>
  <si>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</si>
  <si>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</si>
  <si>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</si>
  <si>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</si>
  <si>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</si>
  <si>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</si>
  <si>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</si>
  <si>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</si>
  <si>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</si>
  <si>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</si>
  <si>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</si>
  <si>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</si>
  <si>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</si>
  <si>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</si>
  <si>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</si>
  <si>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</si>
  <si>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</si>
  <si>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</si>
  <si>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</si>
  <si>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</si>
  <si>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</si>
  <si>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</si>
  <si>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</si>
  <si>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</si>
  <si>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</si>
  <si>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</si>
  <si>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</si>
  <si>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</si>
  <si>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</si>
  <si>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</si>
  <si>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</si>
  <si>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</si>
  <si>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</si>
  <si>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</si>
  <si>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</si>
  <si>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</si>
  <si>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</si>
  <si>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</si>
  <si>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</si>
  <si>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</si>
  <si>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</si>
  <si>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</si>
  <si>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</si>
  <si>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</si>
  <si>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</si>
  <si>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</si>
  <si>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</si>
  <si>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</si>
  <si>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</si>
  <si>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</si>
  <si>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</si>
  <si>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</si>
  <si>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</si>
  <si>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</si>
  <si>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</si>
  <si>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</si>
  <si>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</si>
  <si>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</si>
  <si>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</si>
  <si>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</si>
  <si>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</si>
  <si>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</si>
  <si>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</si>
  <si>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</si>
  <si>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</si>
  <si>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</si>
  <si>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</si>
  <si>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</si>
  <si>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</si>
  <si>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</si>
  <si>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</si>
  <si>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</si>
  <si>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</si>
  <si>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</si>
  <si>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</si>
  <si>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</si>
  <si>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</si>
  <si>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</si>
  <si>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</si>
  <si>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</si>
  <si>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</si>
  <si>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</si>
  <si>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</si>
  <si>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</si>
  <si>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</si>
  <si>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</si>
  <si>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</si>
  <si>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</si>
  <si>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</si>
  <si>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</si>
  <si>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</si>
  <si>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</si>
  <si>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</si>
  <si>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</si>
  <si>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</si>
  <si>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</si>
  <si>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</si>
  <si>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</si>
  <si>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</si>
  <si>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</si>
  <si>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</si>
  <si>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</si>
  <si>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</si>
  <si>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</si>
  <si>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</si>
  <si>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</si>
  <si>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</si>
  <si>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</si>
  <si>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</si>
  <si>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</si>
  <si>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</si>
  <si>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</si>
  <si>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</si>
  <si>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</si>
  <si>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</si>
  <si>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</si>
  <si>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</si>
  <si>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</si>
  <si>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</si>
  <si>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</si>
  <si>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</si>
  <si>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</si>
  <si>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</si>
  <si>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</si>
  <si>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</si>
  <si>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</si>
  <si>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</si>
  <si>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</si>
  <si>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</si>
  <si>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</si>
  <si>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</si>
  <si>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</si>
  <si>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</si>
  <si>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</si>
  <si>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</si>
  <si>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</si>
  <si>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</si>
  <si>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</si>
  <si>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</si>
  <si>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</si>
  <si>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</si>
  <si>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</si>
  <si>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</si>
  <si>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</si>
  <si>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</si>
  <si>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</si>
  <si>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</si>
  <si>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</si>
  <si>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</si>
  <si>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</si>
  <si>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</si>
  <si>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</si>
  <si>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</si>
  <si>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</si>
  <si>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</si>
  <si>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</si>
  <si>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</si>
  <si>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</si>
  <si>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</si>
  <si>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</si>
  <si>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</si>
  <si>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</si>
  <si>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</si>
  <si>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</si>
  <si>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</si>
  <si>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</si>
  <si>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</si>
  <si>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</si>
  <si>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</si>
  <si>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</si>
  <si>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</si>
  <si>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</si>
  <si>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</si>
  <si>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</si>
  <si>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</si>
  <si>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</si>
  <si>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</si>
  <si>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</si>
  <si>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</si>
  <si>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</si>
  <si>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</si>
  <si>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</si>
  <si>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</si>
  <si>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</si>
  <si>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</si>
  <si>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</si>
  <si>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</si>
  <si>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</si>
  <si>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</si>
  <si>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</si>
  <si>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</si>
  <si>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</si>
  <si>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</si>
  <si>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</si>
  <si>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</si>
  <si>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</si>
  <si>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</si>
  <si>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</si>
  <si>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</si>
  <si>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</si>
  <si>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</si>
  <si>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</si>
  <si>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</si>
  <si>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</si>
  <si>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</si>
  <si>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</si>
  <si>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</si>
  <si>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</si>
  <si>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</si>
  <si>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</si>
  <si>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</si>
  <si>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</si>
  <si>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</si>
  <si>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</si>
  <si>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</si>
  <si>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</si>
  <si>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</si>
  <si>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</si>
  <si>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</si>
  <si>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</si>
  <si>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</si>
  <si>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</si>
  <si>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</si>
  <si>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</si>
  <si>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</si>
  <si>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</si>
  <si>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</si>
  <si>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</si>
  <si>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</si>
  <si>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</si>
  <si>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</si>
  <si>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</si>
  <si>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</si>
  <si>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</si>
  <si>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</si>
  <si>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</si>
  <si>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</si>
  <si>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</si>
  <si>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</si>
  <si>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</si>
  <si>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</si>
  <si>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</si>
  <si>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</si>
  <si>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</si>
  <si>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</si>
  <si>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</si>
  <si>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</si>
  <si>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</si>
  <si>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</si>
  <si>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</si>
  <si>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</si>
  <si>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</si>
  <si>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</si>
  <si>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</si>
  <si>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</si>
  <si>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</si>
  <si>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</si>
  <si>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</si>
  <si>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</si>
  <si>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</si>
  <si>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</si>
  <si>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</si>
  <si>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</si>
  <si>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</si>
  <si>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</si>
  <si>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</si>
  <si>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</si>
  <si>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</si>
  <si>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</si>
  <si>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</si>
  <si>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</si>
  <si>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</si>
  <si>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</si>
  <si>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</si>
  <si>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</si>
  <si>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</si>
  <si>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</si>
  <si>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</si>
  <si>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</si>
  <si>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</si>
  <si>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</si>
  <si>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</si>
  <si>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</si>
  <si>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</si>
  <si>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</si>
  <si>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</si>
  <si>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</si>
  <si>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</si>
  <si>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</si>
  <si>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</si>
  <si>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</si>
  <si>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</si>
  <si>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</si>
  <si>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</si>
  <si>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</si>
  <si>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</si>
  <si>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</si>
  <si>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</si>
  <si>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</si>
  <si>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</si>
  <si>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</si>
  <si>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</si>
  <si>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</si>
  <si>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</si>
  <si>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</si>
  <si>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</si>
  <si>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</si>
  <si>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</si>
  <si>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</si>
  <si>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</si>
  <si>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</si>
  <si>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</si>
  <si>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</si>
  <si>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</si>
  <si>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</si>
  <si>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</si>
  <si>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</si>
  <si>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</si>
  <si>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</si>
  <si>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</si>
  <si>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</si>
  <si>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</si>
  <si>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</si>
  <si>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</si>
  <si>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</si>
  <si>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</si>
  <si>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</si>
  <si>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</si>
  <si>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</si>
  <si>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</si>
  <si>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</si>
  <si>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</si>
  <si>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</si>
  <si>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</si>
  <si>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</si>
  <si>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</si>
  <si>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</si>
  <si>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</si>
  <si>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</si>
  <si>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</si>
  <si>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</si>
  <si>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</si>
  <si>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</si>
  <si>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</si>
  <si>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</si>
  <si>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</si>
  <si>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</si>
  <si>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</si>
  <si>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</si>
  <si>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</si>
  <si>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</si>
  <si>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</si>
  <si>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</si>
  <si>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</si>
  <si>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</si>
  <si>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</si>
  <si>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</si>
  <si>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</si>
  <si>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</si>
  <si>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</si>
  <si>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</si>
  <si>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</si>
  <si>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</si>
  <si>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</si>
  <si>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</si>
  <si>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</si>
  <si>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</si>
  <si>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</si>
  <si>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</si>
  <si>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</si>
  <si>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</si>
  <si>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</si>
  <si>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</si>
  <si>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</si>
  <si>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</si>
  <si>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</si>
  <si>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</si>
  <si>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</si>
  <si>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</si>
  <si>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</si>
  <si>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</si>
  <si>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</si>
  <si>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</si>
  <si>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</si>
  <si>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</si>
  <si>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</si>
  <si>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</si>
  <si>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</si>
  <si>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</si>
  <si>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</si>
  <si>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</si>
  <si>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</si>
  <si>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</si>
  <si>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</si>
  <si>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</si>
  <si>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</si>
  <si>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</si>
  <si>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</si>
  <si>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</si>
  <si>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</si>
  <si>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</si>
  <si>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</si>
  <si>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</si>
  <si>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</si>
  <si>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</si>
  <si>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</si>
  <si>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</si>
  <si>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</si>
  <si>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</si>
  <si>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</si>
  <si>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</si>
  <si>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</si>
  <si>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</si>
  <si>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</si>
  <si>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</si>
  <si>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</si>
  <si>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</si>
  <si>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</si>
  <si>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</si>
  <si>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</si>
  <si>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</si>
  <si>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</si>
  <si>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</si>
  <si>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</si>
  <si>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</si>
  <si>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</si>
  <si>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</si>
  <si>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</si>
  <si>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</si>
  <si>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</si>
  <si>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</si>
  <si>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</si>
  <si>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</si>
  <si>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</si>
  <si>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</si>
  <si>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</si>
  <si>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</si>
  <si>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</si>
  <si>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</si>
  <si>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</si>
  <si>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</si>
  <si>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</si>
  <si>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</si>
  <si>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</si>
  <si>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</si>
  <si>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</si>
  <si>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</si>
  <si>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</si>
  <si>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</si>
  <si>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</si>
  <si>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</si>
  <si>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</si>
  <si>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</si>
  <si>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</si>
  <si>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</si>
  <si>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</si>
  <si>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</si>
  <si>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</si>
  <si>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</si>
  <si>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</si>
  <si>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</si>
  <si>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</si>
  <si>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</si>
  <si>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</si>
  <si>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</si>
  <si>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</si>
  <si>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</si>
  <si>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</si>
  <si>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</si>
  <si>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</si>
  <si>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</si>
  <si>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</si>
  <si>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</si>
  <si>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</si>
  <si>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</si>
  <si>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</si>
  <si>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</si>
  <si>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</si>
  <si>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</si>
  <si>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</si>
  <si>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</si>
  <si>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</si>
  <si>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</si>
  <si>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</si>
  <si>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</si>
  <si>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</si>
  <si>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</si>
  <si>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</si>
  <si>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</si>
  <si>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</si>
  <si>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</si>
  <si>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</si>
  <si>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</si>
  <si>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</si>
  <si>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</si>
  <si>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</si>
  <si>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</si>
  <si>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</si>
  <si>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</si>
  <si>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</si>
  <si>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</si>
  <si>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</si>
  <si>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</si>
  <si>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</si>
  <si>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</si>
  <si>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</si>
  <si>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</si>
  <si>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</si>
  <si>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</si>
  <si>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</si>
  <si>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</si>
  <si>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</si>
  <si>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</si>
  <si>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</si>
  <si>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</si>
  <si>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</si>
  <si>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</si>
  <si>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</si>
  <si>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</si>
  <si>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</si>
  <si>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</si>
  <si>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</si>
  <si>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</si>
  <si>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</si>
  <si>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</si>
  <si>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</si>
  <si>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</si>
  <si>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</si>
  <si>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</si>
  <si>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</si>
  <si>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</si>
  <si>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</si>
  <si>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</si>
  <si>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</si>
  <si>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</si>
  <si>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</si>
  <si>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</si>
  <si>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</si>
  <si>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</si>
  <si>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</si>
  <si>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</si>
  <si>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</si>
  <si>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</si>
  <si>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</si>
  <si>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</si>
  <si>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</si>
  <si>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</si>
  <si>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</si>
  <si>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</si>
  <si>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</si>
  <si>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</si>
  <si>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</si>
  <si>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</si>
  <si>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</si>
  <si>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</si>
  <si>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</si>
  <si>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</si>
  <si>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</si>
  <si>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</si>
  <si>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</si>
  <si>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</si>
  <si>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</si>
  <si>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</si>
  <si>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</si>
  <si>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</si>
  <si>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</si>
  <si>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</si>
  <si>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</si>
  <si>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</si>
  <si>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</si>
  <si>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</si>
  <si>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</si>
  <si>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</si>
  <si>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</si>
  <si>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</si>
  <si>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</si>
  <si>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</si>
  <si>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</si>
  <si>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</si>
  <si>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</si>
  <si>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</si>
  <si>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</si>
  <si>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</si>
  <si>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</si>
  <si>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</si>
  <si>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</si>
  <si>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</si>
  <si>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</si>
  <si>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</si>
  <si>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</si>
  <si>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</si>
  <si>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</si>
  <si>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</si>
  <si>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</si>
  <si>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</si>
  <si>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</si>
  <si>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</si>
  <si>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</si>
  <si>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</si>
  <si>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</si>
  <si>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</si>
  <si>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</si>
  <si>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</si>
  <si>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</si>
  <si>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</si>
  <si>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</si>
  <si>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</si>
  <si>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</si>
  <si>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</si>
  <si>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</si>
  <si>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</si>
  <si>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</si>
  <si>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</si>
  <si>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</si>
  <si>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</si>
  <si>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</si>
  <si>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</si>
  <si>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</si>
  <si>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</si>
  <si>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</si>
  <si>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</si>
  <si>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</si>
  <si>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</si>
  <si>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</si>
  <si>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</si>
  <si>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</si>
  <si>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</si>
  <si>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</si>
  <si>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</si>
  <si>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</si>
  <si>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</si>
  <si>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</si>
  <si>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</si>
  <si>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</si>
  <si>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</si>
  <si>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</si>
  <si>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</si>
  <si>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</si>
  <si>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</si>
  <si>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</si>
  <si>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</si>
  <si>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</si>
  <si>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</si>
  <si>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</si>
  <si>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</si>
  <si>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</si>
  <si>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</si>
  <si>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</si>
  <si>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</si>
  <si>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</si>
  <si>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</si>
  <si>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</si>
  <si>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</si>
  <si>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</si>
  <si>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</si>
  <si>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</si>
  <si>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</si>
  <si>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</si>
  <si>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</si>
  <si>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</si>
  <si>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</si>
  <si>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</si>
  <si>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</si>
  <si>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</si>
  <si>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</si>
  <si>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</si>
  <si>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</si>
  <si>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</si>
  <si>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</si>
  <si>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</si>
  <si>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</si>
  <si>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</si>
  <si>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</si>
  <si>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</si>
  <si>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</si>
  <si>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</si>
  <si>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</si>
  <si>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</si>
  <si>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</si>
  <si>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</si>
  <si>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</si>
  <si>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</si>
  <si>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</si>
  <si>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</si>
  <si>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</si>
  <si>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</si>
  <si>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</si>
  <si>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</si>
  <si>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</si>
  <si>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</si>
  <si>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</si>
  <si>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</si>
  <si>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</si>
  <si>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</si>
  <si>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</si>
  <si>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</si>
  <si>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</si>
  <si>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</si>
  <si>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</si>
  <si>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</si>
  <si>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</si>
  <si>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</si>
  <si>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</si>
  <si>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</si>
  <si>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</si>
  <si>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</si>
  <si>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</si>
  <si>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</si>
  <si>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</si>
  <si>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</si>
  <si>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</si>
  <si>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</si>
  <si>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</si>
  <si>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</si>
  <si>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</si>
  <si>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</si>
  <si>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</si>
  <si>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</si>
  <si>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</si>
  <si>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</si>
  <si>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</si>
  <si>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</si>
  <si>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</si>
  <si>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</si>
  <si>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</si>
  <si>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</si>
  <si>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</si>
  <si>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</si>
  <si>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</si>
  <si>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</si>
  <si>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</si>
  <si>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</si>
  <si>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</si>
  <si>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</si>
  <si>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</si>
  <si>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</si>
  <si>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</si>
  <si>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</si>
  <si>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</si>
  <si>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</si>
  <si>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</si>
  <si>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</si>
  <si>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</si>
  <si>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</si>
  <si>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</si>
  <si>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</si>
  <si>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</si>
  <si>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</si>
  <si>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</si>
  <si>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</si>
  <si>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</si>
  <si>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</si>
  <si>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</si>
  <si>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</si>
  <si>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</si>
  <si>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</si>
  <si>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</si>
  <si>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</si>
  <si>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</si>
  <si>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</si>
  <si>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</si>
  <si>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</si>
  <si>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</si>
  <si>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</si>
  <si>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</si>
  <si>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</si>
  <si>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</si>
  <si>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</si>
  <si>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</si>
  <si>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</si>
  <si>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</si>
  <si>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</si>
  <si>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</si>
  <si>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</si>
  <si>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</si>
  <si>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</si>
  <si>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</si>
  <si>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</si>
  <si>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</si>
  <si>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</si>
  <si>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</si>
  <si>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</si>
  <si>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</si>
  <si>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</si>
  <si>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</si>
  <si>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</si>
  <si>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</si>
  <si>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</si>
  <si>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</si>
  <si>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</si>
  <si>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</si>
  <si>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</si>
  <si>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</si>
  <si>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</si>
  <si>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</si>
  <si>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</si>
  <si>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</si>
  <si>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</si>
  <si>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</si>
  <si>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</si>
  <si>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</si>
  <si>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</si>
  <si>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</si>
  <si>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</si>
  <si>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</si>
  <si>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</si>
  <si>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</si>
  <si>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</si>
  <si>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</si>
  <si>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</si>
  <si>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</si>
  <si>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</si>
  <si>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</si>
  <si>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</si>
  <si>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</si>
  <si>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</si>
  <si>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</si>
  <si>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</si>
  <si>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</si>
  <si>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</si>
  <si>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</si>
  <si>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</si>
  <si>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</si>
  <si>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</si>
  <si>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</si>
  <si>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</si>
  <si>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</si>
  <si>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</si>
  <si>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</si>
  <si>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</si>
  <si>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</si>
  <si>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</si>
  <si>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</si>
  <si>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</si>
  <si>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</si>
  <si>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</si>
  <si>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</si>
  <si>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</si>
  <si>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</si>
  <si>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</si>
  <si>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</si>
  <si>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</si>
  <si>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</si>
  <si>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</si>
  <si>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</si>
  <si>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</si>
  <si>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</si>
  <si>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</si>
  <si>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</si>
  <si>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</si>
  <si>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</si>
  <si>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</si>
  <si>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</si>
  <si>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</si>
  <si>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</si>
  <si>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</si>
  <si>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</si>
  <si>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</si>
  <si>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</si>
  <si>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</si>
  <si>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</si>
  <si>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</si>
  <si>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</si>
  <si>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</si>
  <si>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</si>
  <si>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</si>
  <si>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</si>
  <si>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</si>
  <si>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</si>
  <si>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</si>
  <si>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</si>
  <si>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</si>
  <si>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</si>
  <si>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</si>
  <si>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</si>
  <si>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</si>
  <si>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</si>
  <si>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</si>
  <si>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</si>
  <si>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</si>
  <si>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</si>
  <si>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</si>
  <si>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</si>
  <si>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</si>
  <si>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</si>
  <si>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</si>
  <si>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</si>
  <si>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</si>
  <si>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</si>
  <si>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</si>
  <si>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</si>
  <si>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</si>
  <si>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</si>
  <si>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</si>
  <si>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</si>
  <si>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</si>
  <si>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</si>
  <si>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</si>
  <si>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</si>
  <si>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</si>
  <si>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</si>
  <si>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</si>
  <si>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</si>
  <si>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</si>
  <si>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</si>
  <si>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</si>
  <si>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</si>
  <si>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</si>
  <si>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</si>
  <si>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</si>
  <si>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</si>
  <si>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</si>
  <si>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</si>
  <si>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</si>
  <si>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</si>
  <si>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</si>
  <si>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</si>
  <si>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</si>
  <si>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</si>
  <si>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</si>
  <si>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</si>
  <si>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</si>
  <si>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</si>
  <si>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</si>
  <si>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</si>
  <si>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</si>
  <si>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</si>
  <si>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</si>
  <si>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</si>
  <si>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</si>
  <si>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</si>
  <si>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</si>
  <si>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</si>
  <si>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</si>
  <si>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</si>
  <si>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</si>
  <si>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</si>
  <si>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</si>
  <si>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</si>
  <si>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</si>
  <si>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</si>
  <si>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</si>
  <si>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</si>
  <si>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</si>
  <si>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</si>
  <si>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</si>
  <si>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</si>
  <si>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</si>
  <si>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</si>
  <si>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</si>
  <si>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</si>
  <si>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</si>
  <si>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</si>
  <si>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</si>
  <si>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</si>
  <si>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</si>
  <si>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</si>
  <si>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</si>
  <si>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</si>
  <si>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</si>
  <si>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</si>
  <si>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</si>
  <si>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</si>
  <si>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</si>
  <si>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</si>
  <si>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</si>
  <si>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</si>
  <si>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</si>
  <si>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</si>
  <si>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</si>
  <si>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</si>
  <si>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</si>
  <si>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</si>
  <si>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</si>
  <si>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</si>
  <si>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</si>
  <si>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</si>
  <si>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</si>
  <si>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</si>
  <si>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</si>
  <si>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</si>
  <si>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</si>
  <si>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</si>
  <si>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</si>
  <si>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</si>
  <si>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</si>
  <si>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</si>
  <si>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</si>
  <si>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</si>
  <si>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</si>
  <si>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</si>
  <si>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</si>
  <si>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</si>
  <si>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</si>
  <si>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</si>
  <si>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</si>
  <si>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</si>
  <si>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</si>
  <si>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</si>
  <si>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</si>
  <si>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</si>
  <si>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</si>
  <si>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</si>
  <si>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</si>
  <si>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</si>
  <si>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</si>
  <si>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</si>
  <si>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</si>
  <si>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</si>
  <si>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</si>
  <si>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</si>
  <si>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</si>
  <si>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</si>
  <si>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</si>
  <si>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</si>
  <si>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</si>
  <si>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</si>
  <si>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</si>
  <si>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</si>
  <si>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</si>
  <si>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</si>
  <si>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</si>
  <si>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</si>
  <si>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</si>
  <si>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</si>
  <si>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</si>
  <si>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</si>
  <si>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</si>
  <si>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</si>
  <si>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</si>
  <si>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</si>
  <si>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</si>
  <si>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</si>
  <si>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</si>
  <si>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</si>
  <si>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</si>
  <si>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</si>
  <si>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</si>
  <si>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</si>
  <si>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</si>
  <si>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</si>
  <si>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</si>
  <si>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</si>
  <si>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</si>
  <si>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</si>
  <si>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</si>
  <si>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</si>
  <si>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</si>
  <si>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</si>
  <si>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</si>
  <si>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</si>
  <si>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</si>
  <si>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</si>
  <si>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</si>
  <si>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</si>
  <si>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</si>
  <si>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</si>
  <si>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</si>
  <si>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</si>
  <si>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</si>
  <si>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</si>
  <si>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</si>
  <si>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</si>
  <si>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</si>
  <si>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</si>
  <si>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</si>
  <si>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</si>
  <si>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</si>
  <si>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</si>
  <si>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</si>
  <si>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</si>
  <si>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</si>
  <si>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</si>
  <si>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</si>
  <si>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</si>
  <si>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</si>
  <si>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</si>
  <si>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</si>
  <si>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</si>
  <si>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</si>
  <si>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</si>
  <si>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</si>
  <si>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</si>
  <si>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</si>
  <si>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</si>
  <si>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</si>
  <si>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</si>
  <si>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</si>
  <si>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</si>
  <si>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</si>
  <si>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</si>
  <si>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</si>
  <si>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</si>
  <si>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</si>
  <si>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</si>
  <si>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</si>
  <si>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</si>
  <si>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</si>
  <si>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</si>
  <si>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</si>
  <si>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</si>
  <si>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</si>
  <si>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</si>
  <si>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</si>
  <si>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</si>
  <si>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</si>
  <si>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</si>
  <si>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</si>
  <si>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</si>
  <si>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</si>
  <si>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</si>
  <si>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</si>
  <si>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</si>
  <si>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</si>
  <si>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</si>
  <si>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</si>
  <si>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</si>
  <si>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</si>
  <si>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</si>
  <si>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</si>
  <si>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</si>
  <si>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</si>
  <si>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</si>
  <si>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</si>
  <si>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</si>
  <si>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</si>
  <si>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</si>
  <si>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</si>
  <si>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</si>
  <si>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</si>
  <si>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</si>
  <si>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</si>
  <si>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</si>
  <si>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</si>
  <si>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</si>
  <si>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</si>
  <si>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</si>
  <si>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</si>
  <si>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</si>
  <si>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</si>
  <si>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</si>
  <si>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</si>
  <si>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</si>
  <si>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</si>
  <si>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</si>
  <si>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</si>
  <si>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</si>
  <si>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</si>
  <si>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</si>
  <si>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</si>
  <si>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</si>
  <si>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</si>
  <si>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</si>
  <si>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</si>
  <si>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</si>
  <si>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</si>
  <si>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</si>
  <si>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</si>
  <si>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</si>
  <si>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</si>
  <si>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</si>
  <si>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</si>
  <si>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</si>
  <si>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</si>
  <si>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</si>
  <si>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</si>
  <si>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</si>
  <si>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</si>
  <si>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</si>
  <si>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</si>
  <si>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</si>
  <si>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</si>
  <si>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</si>
  <si>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</si>
  <si>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</si>
  <si>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</si>
  <si>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</si>
  <si>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</si>
  <si>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</si>
  <si>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</si>
  <si>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</si>
  <si>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</si>
  <si>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</si>
  <si>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</si>
  <si>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</si>
  <si>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</si>
  <si>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</si>
  <si>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</si>
  <si>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</si>
  <si>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</si>
  <si>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</si>
  <si>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</si>
  <si>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</si>
  <si>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</si>
  <si>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</si>
  <si>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</si>
  <si>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</si>
  <si>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</si>
  <si>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</si>
  <si>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</si>
  <si>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</si>
  <si>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</si>
  <si>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</si>
  <si>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</si>
  <si>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</si>
  <si>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</si>
  <si>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</si>
  <si>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</si>
  <si>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</si>
  <si>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</si>
  <si>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</si>
  <si>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</si>
  <si>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</si>
  <si>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</si>
  <si>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</si>
  <si>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</si>
  <si>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</si>
  <si>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</si>
  <si>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</si>
  <si>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</si>
  <si>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</si>
  <si>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</si>
  <si>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</si>
  <si>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</si>
  <si>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</si>
  <si>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</si>
  <si>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</si>
  <si>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</si>
  <si>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</si>
  <si>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</si>
  <si>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</si>
  <si>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</si>
  <si>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</si>
  <si>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</si>
  <si>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</si>
  <si>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</si>
  <si>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</si>
  <si>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</si>
  <si>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</si>
  <si>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</si>
  <si>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</si>
  <si>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</si>
  <si>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</si>
  <si>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</si>
  <si>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</si>
  <si>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</si>
  <si>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</si>
  <si>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</si>
  <si>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</si>
  <si>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</si>
  <si>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</si>
  <si>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</si>
  <si>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</si>
  <si>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</si>
  <si>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</si>
  <si>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</si>
  <si>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</si>
  <si>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</si>
  <si>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</si>
  <si>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</si>
  <si>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</si>
  <si>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</si>
  <si>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</si>
  <si>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</si>
  <si>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</si>
  <si>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</si>
  <si>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</si>
  <si>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</si>
  <si>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</si>
  <si>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</si>
  <si>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</si>
  <si>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</si>
  <si>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</si>
  <si>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</si>
  <si>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</si>
  <si>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</si>
  <si>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</si>
  <si>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</si>
  <si>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</si>
  <si>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</si>
  <si>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</si>
  <si>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</si>
  <si>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</si>
  <si>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</si>
  <si>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</si>
  <si>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</si>
  <si>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</si>
  <si>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</si>
  <si>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</si>
  <si>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</si>
  <si>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</si>
  <si>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</si>
  <si>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</si>
  <si>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</si>
  <si>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</si>
  <si>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</si>
  <si>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</si>
  <si>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</si>
  <si>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</si>
  <si>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</si>
  <si>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</si>
  <si>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</si>
  <si>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</si>
  <si>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</si>
  <si>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</si>
  <si>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</si>
  <si>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</si>
  <si>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</si>
  <si>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</si>
  <si>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</si>
  <si>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</si>
  <si>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</si>
  <si>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</si>
  <si>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</si>
  <si>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</si>
  <si>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</si>
  <si>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</si>
  <si>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</si>
  <si>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</si>
  <si>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</si>
  <si>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</si>
  <si>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</si>
  <si>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</si>
  <si>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</si>
  <si>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</si>
  <si>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</si>
  <si>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</si>
  <si>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</si>
  <si>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</si>
  <si>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</si>
  <si>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</si>
  <si>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</si>
  <si>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</si>
  <si>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</si>
  <si>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</si>
  <si>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</si>
  <si>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</si>
  <si>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</si>
  <si>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</si>
  <si>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</si>
  <si>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</si>
  <si>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</si>
  <si>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</si>
  <si>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</si>
  <si>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</si>
  <si>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</si>
  <si>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</si>
  <si>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</si>
  <si>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</si>
  <si>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</si>
  <si>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</si>
  <si>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</si>
  <si>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</si>
  <si>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</si>
  <si>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</si>
  <si>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</si>
  <si>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</si>
  <si>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</si>
  <si>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</si>
  <si>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</si>
  <si>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</si>
  <si>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</si>
  <si>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</si>
  <si>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</si>
  <si>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</si>
  <si>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</si>
  <si>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</si>
  <si>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</si>
  <si>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</si>
  <si>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</si>
  <si>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</si>
  <si>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</si>
  <si>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</si>
  <si>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</si>
  <si>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</si>
  <si>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</si>
  <si>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</si>
  <si>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</si>
  <si>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</si>
  <si>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</si>
  <si>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</si>
  <si>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</si>
  <si>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</si>
  <si>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</si>
  <si>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</si>
  <si>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</si>
  <si>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</si>
  <si>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</si>
  <si>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</si>
  <si>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</si>
  <si>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</si>
  <si>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</si>
  <si>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</si>
  <si>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</si>
  <si>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</si>
  <si>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</si>
  <si>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</si>
  <si>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</si>
  <si>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</si>
  <si>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</si>
  <si>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</si>
  <si>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</si>
  <si>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</si>
  <si>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</si>
  <si>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</si>
  <si>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</si>
  <si>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</si>
  <si>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</si>
  <si>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</si>
  <si>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</si>
  <si>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</si>
  <si>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</si>
  <si>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</si>
  <si>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</si>
  <si>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</si>
  <si>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</si>
  <si>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</si>
  <si>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</si>
  <si>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</si>
  <si>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</si>
  <si>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</si>
  <si>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</si>
  <si>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</si>
  <si>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</si>
  <si>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</si>
  <si>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</si>
  <si>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</si>
  <si>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</si>
  <si>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</si>
  <si>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</si>
  <si>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</si>
  <si>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</si>
  <si>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</si>
  <si>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</si>
  <si>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</si>
  <si>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</si>
  <si>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</si>
  <si>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</si>
  <si>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</si>
  <si>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</si>
  <si>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</si>
  <si>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</si>
  <si>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</si>
  <si>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</si>
  <si>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</si>
  <si>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</si>
  <si>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</si>
  <si>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</si>
  <si>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</si>
  <si>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</si>
  <si>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</si>
  <si>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</si>
  <si>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</si>
  <si>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</si>
  <si>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</si>
  <si>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</si>
  <si>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</si>
  <si>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</si>
  <si>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</si>
  <si>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</si>
  <si>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</si>
  <si>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</si>
  <si>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</si>
  <si>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</si>
  <si>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</si>
  <si>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</si>
  <si>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</si>
  <si>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</si>
  <si>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</si>
  <si>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</si>
  <si>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</si>
  <si>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</si>
  <si>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</si>
  <si>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</si>
  <si>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</si>
  <si>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</si>
  <si>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</si>
  <si>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</si>
  <si>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</si>
  <si>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</si>
  <si>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</si>
  <si>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</si>
  <si>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</si>
  <si>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</si>
  <si>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</si>
  <si>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</si>
  <si>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</si>
  <si>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</si>
  <si>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</si>
  <si>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</si>
  <si>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</si>
  <si>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</si>
  <si>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</si>
  <si>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</si>
  <si>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</si>
  <si>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</si>
  <si>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</si>
  <si>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</si>
  <si>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</si>
  <si>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</si>
  <si>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</si>
  <si>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</si>
  <si>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</si>
  <si>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</si>
  <si>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</si>
  <si>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</si>
  <si>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</si>
  <si>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</si>
  <si>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</si>
  <si>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</si>
  <si>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</si>
  <si>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</si>
  <si>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</si>
  <si>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</si>
  <si>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</si>
  <si>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</si>
  <si>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</si>
  <si>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</si>
  <si>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</si>
  <si>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</si>
  <si>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</si>
  <si>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</si>
  <si>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</si>
  <si>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</si>
  <si>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</si>
  <si>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</si>
  <si>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</si>
  <si>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</si>
  <si>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</si>
  <si>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</si>
  <si>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</si>
  <si>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</si>
  <si>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</si>
  <si>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</si>
  <si>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</si>
  <si>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</si>
  <si>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</si>
  <si>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</si>
  <si>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</si>
  <si>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</si>
  <si>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</si>
  <si>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</si>
  <si>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</si>
  <si>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</si>
  <si>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</si>
  <si>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</si>
  <si>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</si>
  <si>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</si>
  <si>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</si>
  <si>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</si>
  <si>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</si>
  <si>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</si>
  <si>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</si>
  <si>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</si>
  <si>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</si>
  <si>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</si>
  <si>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</si>
  <si>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</si>
  <si>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</si>
  <si>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</si>
  <si>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</si>
  <si>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</si>
  <si>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</si>
  <si>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</si>
  <si>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</si>
  <si>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</si>
  <si>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</si>
  <si>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</si>
  <si>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</si>
  <si>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</si>
  <si>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</si>
  <si>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</si>
  <si>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</si>
  <si>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</si>
  <si>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</si>
  <si>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</si>
  <si>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</si>
  <si>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</si>
  <si>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</si>
  <si>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</si>
  <si>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</si>
  <si>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</si>
  <si>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</si>
  <si>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</si>
  <si>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</si>
  <si>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</si>
  <si>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</si>
  <si>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</si>
  <si>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</si>
  <si>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</si>
  <si>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</si>
  <si>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</si>
  <si>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</si>
  <si>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</si>
  <si>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</si>
  <si>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</si>
  <si>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</si>
  <si>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</si>
  <si>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</si>
  <si>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</si>
  <si>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</si>
  <si>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</si>
  <si>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</si>
  <si>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</si>
  <si>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</si>
  <si>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</si>
  <si>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</si>
  <si>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</si>
  <si>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</si>
  <si>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</si>
  <si>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</si>
  <si>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</si>
  <si>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</si>
  <si>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</si>
  <si>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</si>
  <si>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</si>
  <si>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</si>
  <si>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</si>
  <si>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</si>
  <si>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</si>
  <si>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</si>
  <si>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</si>
  <si>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</si>
  <si>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</si>
  <si>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</si>
  <si>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</si>
  <si>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</si>
  <si>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</si>
  <si>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</si>
  <si>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</si>
  <si>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</si>
  <si>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</si>
  <si>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</si>
  <si>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</si>
  <si>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</si>
  <si>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</si>
  <si>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</si>
  <si>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</si>
  <si>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</si>
  <si>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</si>
  <si>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</si>
  <si>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</si>
  <si>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</si>
  <si>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</si>
  <si>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</si>
  <si>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</si>
  <si>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</si>
  <si>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</si>
  <si>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</si>
  <si>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</si>
  <si>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</si>
  <si>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</si>
  <si>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</si>
  <si>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</si>
  <si>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</si>
  <si>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</si>
  <si>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</si>
  <si>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</si>
  <si>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</si>
  <si>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</si>
  <si>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</si>
  <si>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</si>
  <si>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</si>
  <si>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</si>
  <si>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</si>
  <si>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</si>
  <si>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</si>
  <si>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</si>
  <si>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</si>
  <si>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</si>
  <si>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</si>
  <si>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</si>
  <si>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</si>
  <si>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</si>
  <si>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</si>
  <si>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</si>
  <si>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</si>
  <si>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</si>
  <si>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</si>
  <si>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</si>
  <si>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</si>
  <si>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</si>
  <si>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</si>
  <si>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</si>
  <si>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</si>
  <si>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</si>
  <si>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</si>
  <si>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</si>
  <si>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</si>
  <si>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</si>
  <si>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</si>
  <si>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</si>
  <si>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</si>
  <si>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</si>
  <si>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</si>
  <si>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</si>
  <si>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</si>
  <si>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</si>
  <si>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</si>
  <si>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</si>
  <si>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</si>
  <si>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</si>
  <si>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</si>
  <si>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</si>
  <si>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</si>
  <si>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</si>
  <si>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</si>
  <si>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</si>
  <si>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</si>
  <si>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</si>
  <si>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</si>
  <si>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</si>
  <si>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</si>
  <si>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</si>
  <si>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</si>
  <si>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</si>
  <si>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</si>
  <si>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</si>
  <si>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</si>
  <si>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</si>
  <si>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</si>
  <si>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</si>
  <si>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</si>
  <si>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</si>
  <si>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</si>
  <si>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</si>
  <si>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</si>
  <si>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</si>
  <si>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</si>
  <si>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</si>
  <si>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</si>
  <si>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</si>
  <si>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</si>
  <si>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</si>
  <si>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</si>
  <si>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</si>
  <si>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</si>
  <si>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</si>
  <si>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</si>
  <si>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</si>
  <si>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</si>
  <si>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</si>
  <si>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</si>
  <si>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</si>
  <si>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</si>
  <si>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</si>
  <si>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</si>
  <si>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</si>
  <si>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</si>
  <si>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</si>
  <si>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</si>
  <si>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</si>
  <si>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</si>
  <si>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</si>
  <si>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</si>
  <si>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</si>
  <si>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</si>
  <si>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</si>
  <si>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</si>
  <si>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</si>
  <si>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</si>
  <si>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</si>
  <si>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</si>
  <si>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</si>
  <si>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</si>
  <si>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</si>
  <si>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</si>
  <si>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</si>
  <si>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</si>
  <si>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</si>
  <si>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</si>
  <si>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</si>
  <si>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</si>
  <si>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</si>
  <si>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</si>
  <si>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</si>
  <si>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</si>
  <si>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</si>
  <si>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</si>
  <si>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</si>
  <si>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</si>
  <si>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</si>
  <si>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</si>
  <si>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</si>
  <si>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</si>
  <si>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</si>
  <si>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</si>
  <si>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</si>
  <si>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</si>
  <si>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</si>
  <si>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</si>
  <si>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</si>
  <si>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</si>
  <si>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</si>
  <si>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</si>
  <si>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</si>
  <si>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</si>
  <si>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</si>
  <si>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</si>
  <si>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</si>
  <si>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</si>
  <si>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</si>
  <si>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</si>
  <si>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</si>
  <si>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</si>
  <si>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</si>
  <si>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</si>
  <si>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</si>
  <si>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</si>
  <si>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</si>
  <si>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</si>
  <si>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</si>
  <si>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</si>
  <si>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</si>
  <si>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</si>
  <si>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</si>
  <si>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</si>
  <si>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</si>
  <si>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</si>
  <si>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</si>
  <si>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</si>
  <si>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</si>
  <si>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</si>
  <si>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</si>
  <si>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</si>
  <si>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</si>
  <si>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</si>
  <si>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</si>
  <si>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</si>
  <si>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</si>
  <si>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</si>
  <si>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</si>
  <si>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</si>
  <si>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</si>
  <si>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</si>
  <si>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</si>
  <si>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</si>
  <si>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</si>
  <si>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</si>
  <si>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</si>
  <si>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</si>
  <si>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</si>
  <si>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</si>
  <si>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</si>
  <si>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</si>
  <si>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</si>
  <si>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</si>
  <si>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</si>
  <si>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</si>
  <si>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</si>
  <si>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</si>
  <si>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</si>
  <si>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</si>
  <si>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</si>
  <si>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</si>
  <si>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</si>
  <si>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</si>
  <si>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</si>
  <si>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</si>
  <si>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</si>
  <si>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</si>
  <si>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</si>
  <si>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</si>
  <si>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</si>
  <si>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</si>
  <si>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</si>
  <si>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</si>
  <si>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</si>
  <si>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</si>
  <si>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</si>
  <si>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</si>
  <si>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</si>
  <si>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</si>
  <si>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</si>
  <si>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</si>
  <si>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</si>
  <si>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</si>
  <si>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</si>
  <si>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</si>
  <si>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</si>
  <si>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</si>
  <si>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</si>
  <si>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</si>
  <si>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</si>
  <si>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</si>
  <si>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</si>
  <si>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</si>
  <si>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</si>
  <si>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</si>
  <si>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</si>
  <si>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</si>
  <si>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</si>
  <si>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</si>
  <si>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</si>
  <si>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</si>
  <si>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</si>
  <si>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</si>
  <si>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</si>
  <si>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</si>
  <si>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</si>
  <si>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</si>
  <si>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</si>
  <si>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</si>
  <si>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</si>
  <si>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</si>
  <si>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</si>
  <si>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</si>
  <si>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</si>
  <si>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</si>
  <si>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</si>
  <si>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</si>
  <si>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</si>
  <si>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</si>
  <si>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</si>
  <si>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</si>
  <si>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</si>
  <si>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</si>
  <si>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</si>
  <si>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</si>
  <si>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</si>
  <si>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</si>
  <si>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</si>
  <si>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</si>
  <si>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</si>
  <si>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</si>
  <si>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</si>
  <si>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</si>
  <si>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</si>
  <si>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</si>
  <si>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</si>
  <si>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</si>
  <si>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</si>
  <si>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</si>
  <si>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</si>
  <si>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</si>
  <si>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</si>
  <si>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</si>
  <si>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</si>
  <si>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</si>
  <si>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</si>
  <si>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</si>
  <si>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</si>
  <si>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</si>
  <si>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</si>
  <si>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</si>
  <si>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</si>
  <si>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</si>
  <si>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</si>
  <si>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</si>
  <si>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</si>
  <si>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</si>
  <si>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</si>
  <si>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</si>
  <si>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</si>
  <si>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</si>
  <si>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</si>
  <si>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</si>
  <si>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</si>
  <si>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</si>
  <si>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</si>
  <si>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</si>
  <si>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</si>
  <si>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</si>
  <si>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</si>
  <si>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</si>
  <si>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</si>
  <si>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</si>
  <si>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</si>
  <si>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</si>
  <si>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</si>
  <si>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</si>
  <si>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</si>
  <si>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</si>
  <si>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</si>
  <si>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</si>
  <si>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</si>
  <si>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</si>
  <si>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</si>
  <si>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</si>
  <si>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</si>
  <si>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</si>
  <si>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</si>
  <si>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</si>
  <si>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</si>
  <si>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</si>
  <si>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</si>
  <si>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</si>
  <si>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</si>
  <si>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</si>
  <si>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</si>
  <si>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</si>
  <si>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</si>
  <si>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</si>
  <si>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</si>
  <si>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</si>
  <si>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</si>
  <si>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</si>
  <si>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</si>
  <si>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</si>
  <si>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</si>
  <si>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</si>
  <si>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</si>
  <si>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</si>
  <si>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</si>
  <si>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</si>
  <si>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</si>
  <si>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</si>
  <si>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</si>
  <si>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</si>
  <si>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</si>
  <si>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</si>
  <si>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</si>
  <si>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</si>
  <si>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</si>
  <si>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</si>
  <si>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</si>
  <si>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</si>
  <si>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</si>
  <si>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</si>
  <si>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</si>
  <si>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</si>
  <si>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</si>
  <si>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</si>
  <si>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</si>
  <si>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</si>
  <si>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</si>
  <si>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</si>
  <si>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</si>
  <si>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</si>
  <si>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</si>
  <si>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</si>
  <si>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</si>
  <si>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</si>
  <si>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</si>
  <si>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</si>
  <si>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</si>
  <si>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</si>
  <si>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</si>
  <si>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</si>
  <si>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</si>
  <si>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</si>
  <si>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</si>
  <si>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</si>
  <si>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</si>
  <si>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</si>
  <si>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</si>
  <si>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</si>
  <si>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</si>
  <si>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</si>
  <si>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</si>
  <si>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</si>
  <si>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</si>
  <si>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</si>
  <si>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</si>
  <si>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</si>
  <si>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</si>
  <si>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</si>
  <si>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</si>
  <si>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</si>
  <si>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</si>
  <si>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</si>
  <si>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</si>
  <si>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</si>
  <si>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</si>
  <si>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</si>
  <si>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</si>
  <si>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</si>
  <si>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</si>
  <si>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</si>
  <si>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</si>
  <si>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</si>
  <si>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</si>
  <si>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</si>
  <si>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</si>
  <si>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</si>
  <si>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</si>
  <si>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</si>
  <si>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</si>
  <si>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</si>
  <si>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</si>
  <si>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</si>
  <si>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</si>
  <si>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</si>
  <si>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</si>
  <si>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</si>
  <si>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</si>
  <si>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</si>
  <si>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</si>
  <si>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</si>
  <si>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</si>
  <si>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</si>
  <si>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</si>
  <si>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</si>
  <si>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</si>
  <si>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</si>
  <si>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</si>
  <si>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</si>
  <si>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</si>
  <si>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</si>
  <si>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</si>
  <si>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</si>
  <si>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</si>
  <si>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</si>
  <si>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</si>
  <si>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</si>
  <si>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</si>
  <si>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</si>
  <si>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</si>
  <si>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</si>
  <si>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</si>
  <si>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</si>
  <si>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</si>
  <si>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</si>
  <si>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</si>
  <si>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</si>
  <si>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</si>
  <si>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</si>
  <si>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</si>
  <si>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</si>
  <si>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</si>
  <si>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</si>
  <si>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</si>
  <si>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</si>
  <si>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</si>
  <si>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</si>
  <si>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</si>
  <si>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</si>
  <si>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</si>
  <si>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</si>
  <si>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</si>
  <si>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</si>
  <si>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</si>
  <si>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</si>
  <si>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</si>
  <si>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</si>
  <si>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</si>
  <si>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</si>
  <si>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</si>
  <si>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</si>
  <si>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</si>
  <si>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</si>
  <si>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</si>
  <si>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</si>
  <si>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</si>
  <si>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</si>
  <si>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</si>
  <si>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</si>
  <si>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</si>
  <si>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</si>
  <si>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</si>
  <si>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</si>
  <si>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</si>
  <si>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</si>
  <si>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</si>
  <si>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</si>
  <si>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</si>
  <si>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</si>
  <si>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</si>
  <si>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</si>
  <si>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</si>
  <si>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</si>
  <si>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</si>
  <si>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</si>
  <si>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</si>
  <si>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</si>
  <si>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</si>
  <si>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</si>
  <si>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</si>
  <si>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</si>
  <si>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</si>
  <si>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</si>
  <si>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</si>
  <si>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</si>
  <si>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</si>
  <si>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</si>
  <si>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</si>
  <si>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</si>
  <si>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</si>
  <si>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</si>
  <si>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</si>
  <si>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</si>
  <si>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</si>
  <si>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</si>
  <si>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</si>
  <si>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</si>
  <si>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</si>
  <si>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</si>
  <si>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</si>
  <si>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</si>
  <si>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</si>
  <si>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</si>
  <si>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</si>
  <si>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</si>
  <si>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</si>
  <si>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</si>
  <si>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</si>
  <si>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</si>
  <si>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</si>
  <si>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</si>
  <si>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</si>
  <si>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</si>
  <si>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</si>
  <si>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</si>
  <si>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</si>
  <si>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</si>
  <si>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</si>
  <si>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</si>
  <si>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</si>
  <si>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</si>
  <si>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</si>
  <si>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</si>
  <si>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</si>
  <si>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</si>
  <si>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</si>
  <si>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</si>
  <si>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</si>
  <si>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</si>
  <si>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</si>
  <si>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</si>
  <si>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</si>
  <si>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</si>
  <si>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</si>
  <si>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</si>
  <si>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</si>
  <si>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</si>
  <si>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</si>
  <si>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</si>
  <si>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</si>
  <si>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</si>
  <si>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</si>
  <si>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</si>
  <si>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</si>
  <si>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</si>
  <si>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</si>
  <si>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</si>
  <si>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</si>
  <si>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</si>
  <si>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</si>
  <si>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</si>
  <si>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</si>
  <si>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</si>
  <si>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</si>
  <si>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</si>
  <si>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</si>
  <si>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</si>
  <si>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</si>
  <si>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</si>
  <si>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</si>
  <si>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</si>
  <si>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</si>
  <si>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</si>
  <si>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</si>
  <si>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</si>
  <si>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</si>
  <si>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</si>
  <si>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</si>
  <si>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</si>
  <si>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</si>
  <si>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</si>
  <si>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</si>
  <si>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</si>
  <si>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</si>
  <si>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</si>
  <si>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</si>
  <si>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</si>
  <si>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</si>
  <si>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</si>
  <si>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</si>
  <si>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</si>
  <si>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</si>
  <si>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</si>
  <si>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</si>
  <si>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</si>
  <si>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</si>
  <si>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</si>
  <si>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</si>
  <si>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</si>
  <si>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</si>
  <si>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</si>
  <si>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</si>
  <si>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</si>
  <si>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</si>
  <si>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</si>
  <si>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</si>
  <si>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</si>
  <si>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</si>
  <si>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</si>
  <si>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</si>
  <si>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</si>
  <si>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</si>
  <si>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</si>
  <si>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</si>
  <si>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</si>
  <si>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</si>
  <si>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</si>
  <si>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</si>
  <si>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</si>
  <si>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</si>
  <si>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</si>
  <si>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</si>
  <si>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</si>
  <si>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</si>
  <si>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</si>
  <si>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</si>
  <si>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</si>
  <si>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</si>
  <si>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</si>
  <si>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</si>
  <si>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</si>
  <si>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</si>
  <si>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</si>
  <si>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</si>
  <si>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</si>
  <si>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</si>
  <si>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</si>
  <si>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</si>
  <si>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</si>
  <si>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</si>
  <si>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</si>
  <si>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</si>
  <si>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</si>
  <si>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</si>
  <si>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</si>
  <si>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</si>
  <si>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</si>
  <si>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</si>
  <si>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</si>
  <si>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</si>
  <si>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</si>
  <si>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</si>
  <si>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</si>
  <si>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</si>
  <si>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</si>
  <si>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</si>
  <si>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</si>
  <si>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</si>
  <si>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</si>
  <si>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</si>
  <si>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</si>
  <si>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</si>
  <si>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</si>
  <si>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</si>
  <si>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</si>
  <si>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</si>
  <si>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</si>
  <si>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</si>
  <si>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</si>
  <si>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</si>
  <si>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</si>
  <si>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</si>
  <si>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</si>
  <si>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</si>
  <si>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</si>
  <si>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</si>
  <si>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</si>
  <si>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</si>
  <si>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</si>
  <si>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</si>
  <si>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</si>
  <si>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</si>
  <si>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</si>
  <si>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</si>
  <si>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</si>
  <si>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</si>
  <si>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</si>
  <si>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</si>
  <si>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</si>
  <si>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</si>
  <si>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</si>
  <si>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</si>
  <si>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</si>
  <si>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</si>
  <si>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</si>
  <si>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</si>
  <si>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</si>
  <si>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</si>
  <si>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</si>
  <si>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</si>
  <si>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</si>
  <si>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</si>
  <si>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</si>
  <si>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</si>
  <si>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</si>
  <si>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</si>
  <si>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</si>
  <si>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</si>
  <si>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</si>
  <si>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</si>
  <si>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</si>
  <si>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</si>
  <si>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</si>
  <si>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</si>
  <si>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</si>
  <si>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</si>
  <si>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</si>
  <si>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</si>
  <si>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</si>
  <si>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</si>
  <si>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</si>
  <si>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</si>
  <si>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</si>
  <si>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</si>
  <si>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</si>
  <si>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</si>
  <si>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</si>
  <si>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</si>
  <si>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</si>
  <si>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</si>
  <si>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</si>
  <si>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</si>
  <si>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</si>
  <si>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</si>
  <si>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</si>
  <si>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</si>
  <si>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</si>
  <si>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</si>
  <si>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</si>
  <si>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</si>
  <si>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</si>
  <si>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</si>
  <si>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</si>
  <si>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</si>
  <si>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</si>
  <si>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</si>
  <si>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</si>
  <si>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</si>
  <si>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</si>
  <si>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</si>
  <si>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</si>
  <si>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</si>
  <si>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</si>
  <si>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</si>
  <si>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</si>
  <si>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</si>
  <si>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</si>
  <si>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</si>
  <si>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</si>
  <si>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</si>
  <si>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</si>
  <si>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</si>
  <si>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</si>
  <si>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</si>
  <si>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</si>
  <si>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</si>
  <si>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</si>
  <si>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</si>
  <si>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</si>
  <si>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</si>
  <si>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</si>
  <si>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</si>
  <si>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</si>
  <si>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</si>
  <si>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</si>
  <si>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</si>
  <si>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</si>
  <si>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</si>
  <si>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</si>
  <si>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</si>
  <si>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</si>
  <si>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</si>
  <si>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</si>
  <si>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</si>
  <si>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</si>
  <si>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</si>
  <si>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</si>
  <si>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</si>
  <si>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</si>
  <si>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</si>
  <si>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</si>
  <si>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</si>
  <si>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</si>
  <si>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</si>
  <si>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</si>
  <si>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</si>
  <si>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</si>
  <si>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</si>
  <si>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</si>
  <si>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</si>
  <si>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</si>
  <si>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</si>
  <si>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</si>
  <si>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</si>
  <si>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</si>
  <si>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</si>
  <si>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</si>
  <si>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</si>
  <si>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</si>
  <si>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</si>
  <si>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</si>
  <si>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</si>
  <si>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</si>
  <si>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</si>
  <si>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</si>
  <si>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</si>
  <si>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</si>
  <si>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</si>
  <si>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</si>
  <si>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</si>
  <si>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</si>
  <si>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</si>
  <si>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</si>
  <si>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</si>
  <si>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</si>
  <si>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</si>
  <si>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</si>
  <si>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</si>
  <si>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</si>
  <si>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</si>
  <si>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</si>
  <si>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</si>
  <si>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</si>
  <si>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</si>
  <si>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</si>
  <si>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</si>
  <si>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</si>
  <si>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</si>
  <si>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</si>
  <si>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</si>
  <si>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</si>
  <si>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</si>
  <si>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</si>
  <si>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</si>
  <si>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</si>
  <si>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</si>
  <si>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</si>
  <si>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</si>
  <si>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</si>
  <si>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</si>
  <si>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</si>
  <si>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</si>
  <si>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</si>
  <si>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</si>
  <si>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</si>
  <si>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</si>
  <si>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</si>
  <si>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</si>
  <si>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</si>
  <si>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</si>
  <si>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</si>
  <si>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</si>
  <si>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</si>
  <si>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</si>
  <si>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</si>
  <si>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</si>
  <si>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</si>
  <si>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</si>
  <si>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</si>
  <si>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</si>
  <si>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</si>
  <si>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</si>
  <si>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</si>
  <si>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</si>
  <si>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</si>
  <si>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</si>
  <si>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</si>
  <si>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</si>
  <si>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</si>
  <si>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</si>
  <si>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</si>
  <si>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</si>
  <si>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</si>
  <si>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</si>
  <si>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</si>
  <si>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</si>
  <si>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</si>
  <si>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</si>
  <si>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</si>
  <si>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</si>
  <si>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</si>
  <si>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</si>
  <si>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</si>
  <si>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</si>
  <si>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</si>
  <si>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</si>
  <si>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</si>
  <si>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</si>
  <si>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</si>
  <si>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</si>
  <si>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</si>
  <si>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</si>
  <si>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</si>
  <si>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</si>
  <si>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</si>
  <si>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</si>
  <si>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</si>
  <si>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</si>
  <si>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</si>
  <si>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</si>
  <si>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</si>
  <si>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</si>
  <si>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</si>
  <si>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</si>
  <si>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</si>
  <si>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</si>
  <si>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</si>
  <si>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</si>
  <si>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</si>
  <si>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</si>
  <si>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</si>
  <si>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</si>
  <si>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</si>
  <si>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</si>
  <si>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</si>
  <si>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</si>
  <si>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</si>
  <si>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</si>
  <si>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</si>
  <si>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</si>
  <si>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</si>
  <si>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</si>
  <si>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</si>
  <si>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</si>
  <si>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</si>
  <si>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</si>
  <si>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</si>
  <si>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</si>
  <si>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</si>
  <si>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</si>
  <si>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</si>
  <si>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</si>
  <si>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</si>
  <si>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</si>
  <si>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</si>
  <si>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</si>
  <si>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</si>
  <si>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</si>
  <si>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</si>
  <si>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</si>
  <si>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</si>
  <si>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</si>
  <si>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</si>
  <si>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</si>
  <si>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</si>
  <si>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</si>
  <si>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</si>
  <si>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</si>
  <si>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</si>
  <si>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</si>
  <si>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</si>
  <si>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</si>
  <si>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</si>
  <si>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</si>
  <si>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</si>
  <si>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</si>
  <si>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</si>
  <si>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</si>
  <si>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</si>
  <si>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</si>
  <si>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</si>
  <si>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</si>
  <si>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</si>
  <si>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</si>
  <si>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</si>
  <si>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</si>
  <si>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</si>
  <si>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</si>
  <si>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</si>
  <si>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</si>
  <si>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</si>
  <si>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</si>
  <si>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</si>
  <si>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</si>
  <si>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</si>
  <si>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</si>
  <si>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</si>
  <si>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</si>
  <si>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</si>
  <si>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</si>
  <si>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</si>
  <si>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</si>
  <si>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</si>
  <si>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</si>
  <si>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</si>
  <si>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</si>
  <si>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</si>
  <si>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</si>
  <si>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</si>
  <si>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</si>
  <si>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</si>
  <si>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</si>
  <si>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</si>
  <si>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</si>
  <si>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</si>
  <si>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</si>
  <si>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</si>
  <si>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</si>
  <si>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</si>
  <si>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</si>
  <si>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</si>
  <si>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</si>
  <si>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</si>
  <si>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</si>
  <si>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</si>
  <si>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</si>
  <si>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</si>
  <si>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</si>
  <si>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</si>
  <si>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</si>
  <si>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</si>
  <si>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</si>
  <si>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</si>
  <si>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</si>
  <si>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</si>
  <si>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</si>
  <si>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</si>
  <si>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</si>
  <si>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</si>
  <si>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</si>
  <si>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</si>
  <si>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</si>
  <si>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</si>
  <si>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</si>
  <si>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</si>
  <si>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</si>
  <si>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</si>
  <si>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</si>
  <si>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</si>
  <si>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</si>
  <si>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</si>
  <si>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</si>
  <si>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</si>
  <si>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</si>
  <si>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</si>
  <si>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</si>
  <si>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</si>
  <si>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</si>
  <si>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</si>
  <si>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</si>
  <si>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</si>
  <si>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</si>
  <si>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</si>
  <si>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</si>
  <si>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</si>
  <si>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</si>
  <si>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</si>
  <si>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</si>
  <si>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</si>
  <si>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</si>
  <si>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</si>
  <si>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</si>
  <si>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</si>
  <si>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</si>
  <si>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</si>
  <si>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</si>
  <si>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</si>
  <si>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</si>
  <si>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</si>
  <si>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</si>
  <si>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</si>
  <si>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</si>
  <si>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</si>
  <si>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</si>
  <si>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</si>
  <si>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</si>
  <si>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</si>
  <si>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</si>
  <si>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</si>
  <si>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</si>
  <si>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</si>
  <si>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</si>
  <si>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</si>
  <si>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</si>
  <si>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</si>
  <si>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</si>
  <si>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</si>
  <si>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</si>
  <si>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</si>
  <si>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</si>
  <si>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</si>
  <si>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</si>
  <si>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</si>
  <si>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</si>
  <si>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</si>
  <si>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</si>
  <si>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</si>
  <si>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</si>
  <si>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</si>
  <si>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</si>
  <si>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</si>
  <si>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</si>
  <si>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</si>
  <si>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</si>
  <si>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</si>
  <si>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</si>
  <si>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</si>
  <si>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</si>
  <si>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</si>
  <si>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</si>
  <si>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</si>
  <si>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</si>
  <si>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</si>
  <si>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</si>
  <si>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</si>
  <si>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</si>
  <si>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</si>
  <si>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</si>
  <si>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</si>
  <si>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</si>
  <si>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</si>
  <si>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</si>
  <si>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</si>
  <si>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</si>
  <si>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</si>
  <si>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</si>
  <si>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</si>
  <si>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</si>
  <si>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</si>
  <si>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</si>
  <si>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</si>
  <si>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</si>
  <si>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</si>
  <si>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</si>
  <si>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</si>
  <si>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</si>
  <si>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</si>
  <si>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</si>
  <si>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</si>
  <si>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</si>
  <si>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</si>
  <si>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</si>
  <si>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</si>
  <si>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</si>
  <si>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</si>
  <si>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</si>
  <si>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</si>
  <si>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</si>
  <si>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</si>
  <si>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</si>
  <si>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</si>
  <si>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</si>
  <si>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</si>
  <si>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</si>
  <si>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</si>
  <si>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</si>
  <si>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</si>
  <si>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</si>
  <si>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</si>
  <si>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</si>
  <si>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</si>
  <si>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</si>
  <si>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</si>
  <si>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</si>
  <si>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</si>
  <si>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</si>
  <si>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</si>
  <si>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</si>
  <si>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</si>
  <si>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</si>
  <si>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</si>
  <si>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</si>
  <si>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</si>
  <si>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</si>
  <si>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</si>
  <si>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</si>
  <si>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</si>
  <si>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</si>
  <si>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</si>
  <si>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</si>
  <si>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</si>
  <si>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</si>
  <si>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</si>
  <si>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</si>
  <si>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</si>
  <si>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</si>
  <si>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</si>
  <si>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</si>
  <si>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</si>
  <si>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</si>
  <si>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</si>
  <si>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</si>
  <si>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</si>
  <si>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</si>
  <si>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</si>
  <si>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</si>
  <si>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</si>
  <si>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</si>
  <si>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</si>
  <si>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</si>
  <si>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</si>
  <si>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</si>
  <si>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</si>
  <si>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</si>
  <si>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</si>
  <si>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</si>
  <si>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</si>
  <si>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</si>
  <si>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</si>
  <si>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</si>
  <si>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</si>
  <si>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</si>
  <si>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</si>
  <si>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</si>
  <si>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</si>
  <si>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</si>
  <si>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</si>
  <si>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</si>
  <si>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</si>
  <si>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</si>
  <si>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</si>
  <si>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</si>
  <si>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</si>
  <si>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</si>
  <si>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</si>
  <si>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</si>
  <si>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</si>
  <si>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</si>
  <si>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</si>
  <si>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</si>
  <si>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</si>
  <si>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</si>
  <si>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</si>
  <si>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</si>
  <si>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</si>
  <si>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</si>
  <si>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</si>
  <si>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</si>
  <si>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</si>
  <si>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</si>
  <si>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</si>
  <si>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</si>
  <si>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</si>
  <si>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</si>
  <si>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</si>
  <si>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</si>
  <si>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</si>
  <si>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</si>
  <si>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</si>
  <si>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</si>
  <si>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</si>
  <si>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</si>
  <si>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</si>
  <si>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</si>
  <si>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</si>
  <si>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</si>
  <si>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</si>
  <si>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</si>
  <si>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</si>
  <si>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</si>
  <si>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</si>
  <si>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</si>
  <si>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</si>
  <si>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</si>
  <si>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</si>
  <si>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</si>
  <si>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</si>
  <si>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</si>
  <si>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</si>
  <si>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</si>
  <si>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</si>
  <si>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</si>
  <si>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</si>
  <si>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</si>
  <si>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</si>
  <si>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</si>
  <si>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</si>
  <si>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</si>
  <si>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</si>
  <si>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</si>
  <si>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</si>
  <si>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</si>
  <si>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</si>
  <si>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</si>
  <si>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</si>
  <si>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</si>
  <si>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</si>
  <si>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</si>
  <si>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</si>
  <si>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</si>
  <si>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</si>
  <si>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</si>
  <si>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</si>
  <si>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</si>
  <si>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</si>
  <si>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</si>
  <si>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</si>
  <si>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</si>
  <si>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</si>
  <si>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</si>
  <si>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</si>
  <si>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</si>
  <si>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</si>
  <si>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</si>
  <si>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</si>
  <si>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</si>
  <si>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</si>
  <si>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</si>
  <si>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</si>
  <si>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</si>
  <si>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</si>
  <si>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</si>
  <si>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</si>
  <si>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</si>
  <si>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</si>
  <si>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</si>
  <si>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</si>
  <si>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</si>
  <si>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</si>
  <si>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</si>
  <si>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</si>
  <si>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</si>
  <si>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</si>
  <si>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</si>
  <si>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</si>
  <si>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</si>
  <si>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</si>
  <si>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</si>
  <si>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</si>
  <si>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</si>
  <si>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</si>
  <si>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</si>
  <si>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</si>
  <si>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</si>
  <si>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</si>
  <si>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</si>
  <si>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</si>
  <si>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</si>
  <si>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</si>
  <si>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</si>
  <si>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</si>
  <si>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</si>
  <si>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</si>
  <si>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</si>
  <si>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</si>
  <si>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</si>
  <si>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</si>
  <si>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</si>
  <si>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</si>
  <si>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</si>
  <si>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</si>
  <si>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</si>
  <si>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</si>
  <si>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</si>
  <si>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</si>
  <si>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</si>
  <si>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</si>
  <si>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</si>
  <si>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</si>
  <si>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</si>
  <si>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</si>
  <si>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</si>
  <si>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</si>
  <si>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</si>
  <si>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</si>
  <si>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</si>
  <si>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</si>
  <si>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</si>
  <si>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</si>
  <si>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</si>
  <si>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</si>
  <si>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</si>
  <si>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</si>
  <si>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</si>
  <si>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</si>
  <si>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</si>
  <si>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</si>
  <si>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</si>
  <si>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</si>
  <si>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</si>
  <si>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</si>
  <si>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</si>
  <si>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</si>
  <si>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</si>
  <si>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</si>
  <si>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</si>
  <si>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</si>
  <si>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</si>
  <si>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</si>
  <si>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</si>
  <si>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</si>
  <si>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</si>
  <si>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</si>
  <si>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</si>
  <si>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</si>
  <si>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</si>
  <si>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</si>
  <si>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</si>
  <si>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</si>
  <si>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</si>
  <si>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</si>
  <si>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</si>
  <si>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</si>
  <si>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</si>
  <si>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</si>
  <si>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</si>
  <si>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</si>
  <si>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</si>
  <si>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</si>
  <si>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</si>
  <si>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</si>
  <si>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</si>
  <si>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</si>
  <si>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</si>
  <si>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</si>
  <si>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</si>
  <si>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</si>
  <si>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</si>
  <si>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</si>
  <si>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</si>
  <si>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</si>
  <si>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</si>
  <si>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</si>
  <si>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</si>
  <si>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</si>
  <si>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</si>
  <si>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</si>
  <si>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</si>
  <si>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</si>
  <si>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</si>
  <si>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</si>
  <si>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</si>
  <si>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</si>
  <si>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</si>
  <si>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</si>
  <si>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</si>
  <si>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</si>
  <si>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</si>
  <si>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</si>
  <si>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</si>
  <si>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</si>
  <si>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</si>
  <si>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</si>
  <si>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</si>
  <si>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</si>
  <si>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</si>
  <si>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</si>
  <si>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</si>
  <si>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</si>
  <si>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</si>
  <si>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</si>
  <si>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</si>
  <si>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</si>
  <si>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</si>
  <si>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</si>
  <si>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</si>
  <si>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</si>
  <si>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</si>
  <si>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</si>
  <si>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</si>
  <si>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</si>
  <si>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</si>
  <si>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</si>
  <si>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</si>
  <si>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</si>
  <si>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</si>
  <si>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</si>
  <si>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</si>
  <si>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</si>
  <si>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</si>
  <si>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</si>
  <si>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</si>
  <si>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</si>
  <si>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</si>
  <si>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</si>
  <si>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</si>
  <si>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</si>
  <si>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</si>
  <si>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</si>
  <si>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</si>
  <si>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</si>
  <si>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</si>
  <si>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</si>
  <si>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</si>
  <si>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</si>
  <si>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</si>
  <si>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</si>
  <si>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</si>
  <si>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</si>
  <si>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</si>
  <si>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</si>
  <si>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</si>
  <si>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</si>
  <si>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</si>
  <si>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</si>
  <si>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</si>
  <si>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</si>
  <si>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</si>
  <si>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</si>
  <si>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</si>
  <si>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</si>
  <si>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</si>
  <si>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</si>
  <si>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</si>
  <si>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</si>
  <si>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</si>
  <si>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</si>
  <si>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</si>
  <si>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</si>
  <si>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</si>
  <si>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</si>
  <si>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</si>
  <si>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</si>
  <si>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</si>
  <si>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</si>
  <si>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</si>
  <si>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</si>
  <si>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</si>
  <si>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</si>
  <si>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</si>
  <si>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</si>
  <si>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</si>
  <si>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</si>
  <si>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</si>
  <si>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</si>
  <si>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</si>
  <si>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</si>
  <si>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</si>
  <si>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</si>
  <si>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</si>
  <si>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</si>
  <si>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</si>
  <si>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</si>
  <si>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</si>
  <si>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</si>
  <si>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</si>
  <si>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</si>
  <si>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</si>
  <si>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</si>
  <si>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</si>
  <si>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</si>
  <si>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</si>
  <si>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</si>
  <si>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</si>
  <si>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</si>
  <si>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</si>
  <si>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</si>
  <si>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</si>
  <si>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</si>
  <si>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</si>
  <si>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</si>
  <si>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</si>
  <si>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</si>
  <si>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</si>
  <si>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</si>
  <si>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</si>
  <si>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</si>
  <si>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</si>
  <si>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</si>
  <si>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</si>
  <si>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</si>
  <si>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</si>
  <si>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</si>
  <si>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</si>
  <si>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</si>
  <si>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</si>
  <si>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</si>
  <si>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</si>
  <si>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</si>
  <si>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</si>
  <si>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</si>
  <si>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</si>
  <si>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</si>
  <si>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</si>
  <si>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</si>
  <si>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</si>
  <si>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</si>
  <si>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</si>
  <si>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</si>
  <si>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</si>
  <si>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</si>
  <si>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</si>
  <si>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</si>
  <si>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</si>
  <si>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</si>
  <si>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</si>
  <si>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</si>
  <si>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</si>
  <si>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</si>
  <si>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</si>
  <si>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</si>
  <si>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</si>
  <si>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</si>
  <si>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</si>
  <si>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</si>
  <si>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</si>
  <si>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</si>
  <si>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</si>
  <si>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</si>
  <si>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</si>
  <si>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</si>
  <si>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</si>
  <si>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</si>
  <si>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</si>
  <si>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</si>
  <si>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</si>
  <si>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</si>
  <si>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</si>
  <si>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</si>
  <si>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</si>
  <si>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</si>
  <si>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</si>
  <si>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</si>
  <si>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</si>
  <si>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</si>
  <si>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</si>
  <si>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</si>
  <si>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</si>
  <si>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</si>
  <si>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</si>
  <si>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</si>
  <si>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</si>
  <si>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</si>
  <si>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</si>
  <si>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</si>
  <si>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</si>
  <si>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</si>
  <si>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</si>
  <si>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</si>
  <si>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</si>
  <si>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</si>
  <si>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</si>
  <si>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</si>
  <si>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</si>
  <si>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</si>
  <si>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</si>
  <si>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</si>
  <si>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</si>
  <si>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</si>
  <si>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</si>
  <si>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</si>
  <si>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</si>
  <si>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</si>
  <si>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</si>
  <si>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</si>
  <si>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</si>
  <si>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</si>
  <si>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</si>
  <si>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</si>
  <si>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</si>
  <si>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</si>
  <si>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</si>
  <si>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</si>
  <si>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</si>
  <si>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</si>
  <si>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</si>
  <si>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</si>
  <si>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</si>
  <si>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</si>
  <si>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</si>
  <si>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</si>
  <si>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</si>
  <si>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</si>
  <si>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</si>
  <si>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</si>
  <si>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</si>
  <si>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</si>
  <si>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</si>
  <si>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</si>
  <si>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</si>
  <si>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</si>
  <si>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</si>
  <si>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</si>
  <si>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</si>
  <si>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</si>
  <si>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</si>
  <si>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</si>
  <si>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</si>
  <si>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</si>
  <si>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</si>
  <si>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</si>
  <si>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</si>
  <si>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</si>
  <si>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</si>
  <si>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</si>
  <si>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</si>
  <si>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</si>
  <si>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</si>
  <si>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</si>
  <si>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</si>
  <si>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</si>
  <si>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</si>
  <si>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</si>
  <si>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</si>
  <si>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</si>
  <si>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</si>
  <si>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</si>
  <si>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</si>
  <si>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</si>
  <si>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</si>
  <si>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</si>
  <si>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</si>
  <si>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</si>
  <si>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</si>
  <si>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</si>
  <si>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</si>
  <si>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</si>
  <si>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</si>
  <si>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</si>
  <si>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</si>
  <si>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</si>
  <si>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</si>
  <si>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</si>
  <si>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</si>
  <si>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</si>
  <si>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</si>
  <si>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</si>
  <si>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</si>
  <si>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</si>
  <si>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</si>
  <si>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</si>
  <si>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</si>
  <si>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</si>
  <si>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</si>
  <si>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</si>
  <si>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</si>
  <si>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</si>
  <si>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</si>
  <si>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</si>
  <si>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</si>
  <si>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</si>
  <si>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</si>
  <si>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</si>
  <si>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</si>
  <si>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</si>
  <si>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</si>
  <si>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</si>
  <si>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</si>
  <si>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</si>
  <si>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</si>
  <si>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</si>
  <si>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</si>
  <si>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</si>
  <si>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</si>
  <si>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</si>
  <si>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</si>
  <si>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</si>
  <si>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</si>
  <si>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</si>
  <si>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</si>
  <si>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</si>
  <si>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</si>
  <si>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</si>
  <si>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</si>
  <si>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</si>
  <si>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</si>
  <si>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</si>
  <si>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</si>
  <si>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</si>
  <si>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</si>
  <si>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</si>
  <si>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</si>
  <si>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</si>
  <si>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</si>
  <si>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</si>
  <si>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</si>
  <si>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</si>
  <si>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</si>
  <si>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</si>
  <si>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</si>
  <si>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</si>
  <si>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</si>
  <si>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</si>
  <si>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</si>
  <si>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</si>
  <si>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</si>
  <si>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</si>
  <si>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</si>
  <si>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</si>
  <si>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</si>
  <si>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</si>
  <si>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</si>
  <si>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</si>
  <si>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</si>
  <si>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</si>
  <si>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</si>
  <si>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</si>
  <si>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</si>
  <si>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</si>
  <si>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</si>
  <si>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</si>
  <si>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</si>
  <si>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</si>
  <si>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</si>
  <si>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</si>
  <si>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</si>
  <si>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</si>
  <si>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</si>
  <si>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</si>
  <si>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</si>
  <si>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</si>
  <si>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</si>
  <si>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</si>
  <si>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</si>
  <si>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</si>
  <si>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</si>
  <si>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</si>
  <si>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</si>
  <si>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</si>
  <si>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</si>
  <si>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</si>
  <si>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</si>
  <si>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</si>
  <si>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</si>
  <si>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</si>
  <si>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</si>
  <si>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</si>
  <si>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</si>
  <si>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</si>
  <si>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</si>
  <si>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</si>
  <si>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</si>
  <si>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</si>
  <si>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</si>
  <si>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</si>
  <si>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</si>
  <si>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</si>
  <si>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</si>
  <si>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</si>
  <si>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</si>
  <si>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</si>
  <si>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</si>
  <si>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</si>
  <si>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</si>
  <si>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</si>
  <si>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</si>
  <si>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</si>
  <si>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</si>
  <si>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</si>
  <si>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</si>
  <si>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</si>
  <si>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</si>
  <si>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</si>
  <si>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</si>
  <si>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</si>
  <si>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</si>
  <si>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</si>
  <si>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</si>
  <si>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</si>
  <si>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</si>
  <si>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</si>
  <si>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</si>
  <si>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</si>
  <si>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</si>
  <si>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</si>
  <si>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</si>
  <si>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</si>
  <si>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</si>
  <si>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</si>
  <si>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</si>
  <si>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</si>
  <si>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</si>
  <si>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</si>
  <si>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</si>
  <si>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</si>
  <si>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</si>
  <si>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</si>
  <si>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</si>
  <si>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</si>
  <si>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</si>
  <si>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</si>
  <si>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</si>
  <si>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</si>
  <si>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</si>
  <si>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</si>
  <si>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</si>
  <si>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</si>
  <si>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</si>
  <si>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</si>
  <si>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</si>
  <si>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</si>
  <si>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</si>
  <si>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</si>
  <si>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</si>
  <si>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</si>
  <si>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</si>
  <si>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</si>
  <si>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</si>
  <si>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</si>
  <si>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</si>
  <si>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</si>
  <si>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</si>
  <si>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</si>
  <si>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</si>
  <si>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</si>
  <si>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</si>
  <si>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</si>
  <si>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</si>
  <si>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</si>
  <si>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</si>
  <si>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</si>
  <si>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</si>
  <si>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</si>
  <si>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</si>
  <si>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</si>
  <si>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</si>
  <si>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</si>
  <si>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</si>
  <si>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</si>
  <si>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</si>
  <si>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</si>
  <si>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</si>
  <si>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</si>
  <si>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</si>
  <si>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</si>
  <si>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</si>
  <si>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</si>
  <si>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</si>
  <si>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</si>
  <si>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</si>
  <si>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</si>
  <si>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</si>
  <si>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</si>
  <si>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</si>
  <si>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</si>
  <si>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</si>
  <si>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</si>
  <si>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</si>
  <si>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</si>
  <si>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</si>
  <si>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</si>
  <si>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</si>
  <si>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</si>
  <si>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</si>
  <si>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</si>
  <si>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</si>
  <si>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</si>
  <si>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</si>
  <si>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</si>
  <si>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</si>
  <si>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</si>
  <si>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</si>
  <si>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</si>
  <si>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</si>
  <si>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</si>
  <si>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</si>
  <si>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</si>
  <si>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</si>
  <si>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</si>
  <si>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</si>
  <si>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</si>
  <si>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</si>
  <si>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</si>
  <si>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</si>
  <si>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</si>
  <si>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</si>
  <si>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</si>
  <si>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</si>
  <si>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</si>
  <si>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</si>
  <si>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</si>
  <si>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</si>
  <si>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</si>
  <si>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</si>
  <si>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</si>
  <si>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</si>
  <si>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</si>
  <si>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</si>
  <si>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</si>
  <si>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</si>
  <si>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</si>
  <si>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</si>
  <si>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</si>
  <si>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</si>
  <si>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</si>
  <si>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</si>
  <si>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</si>
  <si>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</si>
  <si>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</si>
  <si>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</si>
  <si>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</si>
  <si>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</si>
  <si>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</si>
  <si>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</si>
  <si>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</si>
  <si>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</si>
  <si>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</si>
  <si>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</si>
  <si>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</si>
  <si>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</si>
  <si>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</si>
  <si>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</si>
  <si>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</si>
  <si>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</si>
  <si>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</si>
  <si>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</si>
  <si>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</si>
  <si>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</si>
  <si>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</si>
  <si>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</si>
  <si>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</si>
  <si>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</si>
  <si>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</si>
  <si>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</si>
  <si>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</si>
  <si>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</si>
  <si>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</si>
  <si>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</si>
  <si>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</si>
  <si>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</si>
  <si>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</si>
  <si>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</si>
  <si>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</si>
  <si>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</si>
  <si>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</si>
  <si>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</si>
  <si>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</si>
  <si>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</si>
  <si>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</si>
  <si>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</si>
  <si>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</si>
  <si>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</si>
  <si>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</si>
  <si>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</si>
  <si>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</si>
  <si>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</si>
  <si>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</si>
  <si>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</si>
  <si>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</si>
  <si>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</si>
  <si>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</si>
  <si>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</si>
  <si>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</si>
  <si>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</si>
  <si>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</si>
  <si>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</si>
  <si>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</si>
  <si>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</si>
  <si>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</si>
  <si>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</si>
  <si>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</si>
  <si>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</si>
  <si>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</si>
  <si>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</si>
  <si>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</si>
  <si>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</si>
  <si>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</si>
  <si>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</si>
  <si>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</si>
  <si>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</si>
  <si>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</si>
  <si>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</si>
  <si>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</si>
  <si>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</si>
  <si>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</si>
  <si>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</si>
  <si>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</si>
  <si>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</si>
  <si>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</si>
  <si>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</si>
  <si>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</si>
  <si>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</si>
  <si>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</si>
  <si>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</si>
  <si>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</si>
  <si>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</si>
  <si>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</si>
  <si>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</si>
  <si>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</si>
  <si>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</si>
  <si>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</si>
  <si>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</si>
  <si>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</si>
  <si>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</si>
  <si>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</si>
  <si>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</si>
  <si>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</si>
  <si>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</si>
  <si>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</si>
  <si>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</si>
  <si>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</si>
  <si>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</si>
  <si>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</si>
  <si>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</si>
  <si>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</si>
  <si>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</si>
  <si>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</si>
  <si>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</si>
  <si>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</si>
  <si>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</si>
  <si>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</si>
  <si>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</si>
  <si>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</si>
  <si>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</si>
  <si>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</si>
  <si>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</si>
  <si>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</si>
  <si>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</si>
  <si>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</si>
  <si>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</si>
  <si>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</si>
  <si>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</si>
  <si>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</si>
  <si>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</si>
  <si>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</si>
  <si>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</si>
  <si>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</si>
  <si>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</si>
  <si>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</si>
  <si>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</si>
  <si>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</si>
  <si>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</si>
  <si>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</si>
  <si>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</si>
  <si>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</si>
  <si>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</si>
  <si>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</si>
  <si>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</si>
  <si>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</si>
  <si>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</si>
  <si>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</si>
  <si>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</si>
  <si>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</si>
  <si>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</si>
  <si>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</si>
  <si>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</si>
  <si>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</si>
  <si>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</si>
  <si>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</si>
  <si>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</si>
  <si>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</si>
  <si>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</si>
  <si>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</si>
  <si>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</si>
  <si>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</si>
  <si>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</si>
  <si>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</si>
  <si>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</si>
  <si>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</si>
  <si>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</si>
  <si>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</si>
  <si>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</si>
  <si>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</si>
  <si>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</si>
  <si>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</si>
  <si>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</si>
  <si>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</si>
  <si>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</si>
  <si>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</si>
  <si>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</si>
  <si>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</si>
  <si>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</si>
  <si>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</si>
  <si>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</si>
  <si>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</si>
  <si>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</si>
  <si>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</si>
  <si>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</si>
  <si>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</si>
  <si>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</si>
  <si>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</si>
  <si>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</si>
  <si>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</si>
  <si>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</si>
  <si>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</si>
  <si>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</si>
  <si>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</si>
  <si>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</si>
  <si>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</si>
  <si>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</si>
  <si>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</si>
  <si>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</si>
  <si>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</si>
  <si>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</si>
  <si>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</si>
  <si>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</si>
  <si>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</si>
  <si>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</si>
  <si>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</si>
  <si>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</si>
  <si>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</si>
  <si>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</si>
  <si>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</si>
  <si>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</si>
  <si>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</si>
  <si>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</si>
  <si>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</si>
  <si>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</si>
  <si>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</si>
  <si>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</si>
  <si>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</si>
  <si>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</si>
  <si>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</si>
  <si>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</si>
  <si>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</si>
  <si>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</si>
  <si>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</si>
  <si>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</si>
  <si>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</si>
  <si>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</si>
  <si>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</si>
  <si>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</si>
  <si>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</si>
  <si>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</si>
  <si>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</si>
  <si>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</si>
  <si>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</si>
  <si>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</si>
  <si>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</si>
  <si>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</si>
  <si>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</si>
  <si>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</si>
  <si>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</si>
  <si>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</si>
  <si>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</si>
  <si>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</si>
  <si>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</si>
  <si>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</si>
  <si>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</si>
  <si>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</si>
  <si>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</si>
  <si>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</si>
  <si>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</si>
  <si>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</si>
  <si>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</si>
  <si>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</si>
  <si>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</si>
  <si>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</si>
  <si>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</si>
  <si>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</si>
  <si>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</si>
  <si>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</si>
  <si>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</si>
  <si>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</si>
  <si>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</si>
  <si>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</si>
  <si>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</si>
  <si>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</si>
  <si>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</si>
  <si>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</si>
  <si>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</si>
  <si>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</si>
  <si>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</si>
  <si>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</si>
  <si>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</si>
  <si>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</si>
  <si>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</si>
  <si>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</si>
  <si>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</si>
  <si>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</si>
  <si>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</si>
  <si>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</si>
  <si>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</si>
  <si>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</si>
  <si>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</si>
  <si>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</si>
  <si>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</si>
  <si>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</si>
  <si>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</si>
  <si>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</si>
  <si>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</si>
  <si>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</si>
  <si>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</si>
  <si>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</si>
  <si>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</si>
  <si>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</si>
  <si>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</si>
  <si>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</si>
  <si>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</si>
  <si>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</si>
  <si>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</si>
  <si>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</si>
  <si>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</si>
  <si>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</si>
  <si>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</si>
  <si>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</si>
  <si>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</si>
  <si>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</si>
  <si>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</si>
  <si>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</si>
  <si>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</si>
  <si>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</si>
  <si>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</si>
  <si>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</si>
  <si>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</si>
  <si>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</si>
  <si>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</si>
  <si>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</si>
  <si>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</si>
  <si>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</si>
  <si>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</si>
  <si>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</si>
  <si>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</si>
  <si>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</si>
  <si>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</si>
  <si>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</si>
  <si>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</si>
  <si>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</si>
  <si>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</si>
  <si>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</si>
  <si>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</si>
  <si>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</si>
  <si>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</si>
  <si>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</si>
  <si>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</si>
  <si>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</si>
  <si>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</si>
  <si>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</si>
  <si>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</si>
  <si>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</si>
  <si>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</si>
  <si>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</si>
  <si>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</si>
  <si>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</si>
  <si>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</si>
  <si>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</si>
  <si>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</si>
  <si>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</si>
  <si>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</si>
  <si>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</si>
  <si>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</si>
  <si>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</si>
  <si>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</si>
  <si>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</si>
  <si>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</si>
  <si>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</si>
  <si>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</si>
  <si>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</si>
  <si>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</si>
  <si>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</si>
  <si>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</si>
  <si>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</si>
  <si>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</si>
  <si>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</si>
  <si>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</si>
  <si>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</si>
  <si>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</si>
  <si>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</si>
  <si>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</si>
  <si>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</si>
  <si>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</si>
  <si>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</si>
  <si>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</si>
  <si>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</si>
  <si>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</si>
  <si>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</si>
  <si>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</si>
  <si>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</si>
  <si>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</si>
  <si>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</si>
  <si>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</si>
  <si>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</si>
  <si>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</si>
  <si>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</si>
  <si>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</si>
  <si>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</si>
  <si>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</si>
  <si>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</si>
  <si>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</si>
  <si>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</si>
  <si>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</si>
  <si>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</si>
  <si>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</si>
  <si>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</si>
  <si>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</si>
  <si>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</si>
  <si>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</si>
  <si>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</si>
  <si>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</si>
  <si>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</si>
  <si>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</si>
  <si>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</si>
  <si>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</si>
  <si>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</si>
  <si>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</si>
  <si>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</si>
  <si>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</si>
  <si>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</si>
  <si>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</si>
  <si>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</si>
  <si>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</si>
  <si>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</si>
  <si>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</si>
  <si>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</si>
  <si>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</si>
  <si>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</si>
  <si>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</si>
  <si>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</si>
  <si>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</si>
  <si>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</si>
  <si>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</si>
  <si>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</si>
  <si>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</si>
  <si>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</si>
  <si>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</si>
  <si>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</si>
  <si>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</si>
  <si>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</si>
  <si>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</si>
  <si>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</si>
  <si>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</si>
  <si>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</si>
  <si>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</si>
  <si>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</si>
  <si>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</si>
  <si>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</si>
  <si>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</si>
  <si>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</si>
  <si>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</si>
  <si>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</si>
  <si>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</si>
  <si>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</si>
  <si>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</si>
  <si>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</si>
  <si>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</si>
  <si>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</si>
  <si>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</si>
  <si>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</si>
  <si>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</si>
  <si>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</si>
  <si>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</si>
  <si>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</si>
  <si>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</si>
  <si>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</si>
  <si>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</si>
  <si>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</si>
  <si>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</si>
  <si>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</si>
  <si>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</si>
  <si>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</si>
  <si>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</si>
  <si>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</si>
  <si>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</si>
  <si>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</si>
  <si>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</si>
  <si>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</si>
  <si>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</si>
  <si>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</si>
  <si>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</si>
  <si>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</si>
  <si>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</si>
  <si>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</si>
  <si>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</si>
  <si>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</si>
  <si>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</si>
  <si>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</si>
  <si>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</si>
  <si>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</si>
  <si>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</si>
  <si>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</si>
  <si>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</si>
  <si>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</si>
  <si>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</si>
  <si>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</si>
  <si>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</si>
  <si>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</si>
  <si>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</si>
  <si>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</si>
  <si>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</si>
  <si>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</si>
  <si>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</si>
  <si>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</si>
  <si>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</si>
  <si>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</si>
  <si>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</si>
  <si>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</si>
  <si>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</si>
  <si>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</si>
  <si>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</si>
  <si>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</si>
  <si>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</si>
  <si>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</si>
  <si>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</si>
  <si>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</si>
  <si>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</si>
  <si>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</si>
  <si>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</si>
  <si>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</si>
  <si>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</si>
  <si>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</si>
  <si>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</si>
  <si>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</si>
  <si>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</si>
  <si>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</si>
  <si>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</si>
  <si>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</si>
  <si>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</si>
  <si>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</si>
  <si>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</si>
  <si>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</si>
  <si>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</si>
  <si>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</si>
  <si>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</si>
  <si>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</si>
  <si>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</si>
  <si>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</si>
  <si>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</si>
  <si>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</si>
  <si>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</si>
  <si>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</si>
  <si>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</si>
  <si>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</si>
  <si>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</si>
  <si>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</si>
  <si>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</si>
  <si>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</si>
  <si>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</si>
  <si>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</si>
  <si>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</si>
  <si>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</si>
  <si>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</si>
  <si>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</si>
  <si>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</si>
  <si>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</si>
  <si>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</si>
  <si>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</si>
  <si>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</si>
  <si>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</si>
  <si>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</si>
  <si>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</si>
  <si>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</si>
  <si>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</si>
  <si>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</si>
  <si>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</si>
  <si>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</si>
  <si>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</si>
  <si>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</si>
  <si>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</si>
  <si>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</si>
  <si>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</si>
  <si>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</si>
  <si>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</si>
  <si>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</si>
  <si>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</si>
  <si>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</si>
  <si>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</si>
  <si>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</si>
  <si>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</si>
  <si>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</si>
  <si>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</si>
  <si>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</si>
  <si>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</si>
  <si>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</si>
  <si>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</si>
  <si>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</si>
  <si>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</si>
  <si>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</si>
  <si>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</si>
  <si>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</si>
  <si>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</si>
  <si>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</si>
  <si>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</si>
  <si>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</si>
  <si>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</si>
  <si>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</si>
  <si>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</si>
  <si>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</si>
  <si>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</si>
  <si>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</si>
  <si>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</si>
  <si>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</si>
  <si>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</si>
  <si>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</si>
  <si>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</si>
  <si>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</si>
  <si>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</si>
  <si>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</si>
  <si>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</si>
  <si>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</si>
  <si>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</si>
  <si>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</si>
  <si>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</si>
  <si>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</si>
  <si>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</si>
  <si>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</si>
  <si>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</si>
  <si>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</si>
  <si>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</si>
  <si>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</si>
  <si>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</si>
  <si>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</si>
  <si>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</si>
  <si>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</si>
  <si>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</si>
  <si>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</si>
  <si>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</si>
  <si>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</si>
  <si>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</si>
  <si>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</si>
  <si>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</si>
  <si>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</si>
  <si>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</si>
  <si>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</si>
  <si>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</si>
  <si>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</si>
  <si>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</si>
  <si>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</si>
  <si>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</si>
  <si>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</si>
  <si>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</si>
  <si>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</si>
  <si>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</si>
  <si>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</si>
  <si>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</si>
  <si>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</si>
  <si>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</si>
  <si>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</si>
  <si>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</si>
  <si>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</si>
  <si>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</si>
  <si>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</si>
  <si>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</si>
  <si>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</si>
  <si>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</si>
  <si>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</si>
  <si>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</si>
  <si>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</si>
  <si>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</si>
  <si>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</si>
  <si>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</si>
  <si>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</si>
  <si>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</si>
  <si>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</si>
  <si>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</si>
  <si>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</si>
  <si>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</si>
  <si>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</si>
  <si>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</si>
  <si>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</si>
  <si>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</si>
  <si>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</si>
  <si>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</si>
  <si>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</si>
  <si>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</si>
  <si>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</si>
  <si>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</si>
  <si>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</si>
  <si>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</si>
  <si>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</si>
  <si>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</si>
  <si>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</si>
  <si>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</si>
  <si>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</si>
  <si>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</si>
  <si>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</si>
  <si>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</si>
  <si>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</si>
  <si>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</si>
  <si>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</si>
  <si>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</si>
  <si>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</si>
  <si>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</si>
  <si>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</si>
  <si>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</si>
  <si>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</si>
  <si>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</si>
  <si>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</si>
  <si>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</si>
  <si>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</si>
  <si>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</si>
  <si>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</si>
  <si>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</si>
  <si>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</si>
  <si>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</si>
  <si>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</si>
  <si>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</si>
  <si>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</si>
  <si>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</si>
  <si>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</si>
  <si>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</si>
  <si>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</si>
  <si>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</si>
  <si>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</si>
  <si>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</si>
  <si>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</si>
  <si>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</si>
  <si>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</si>
  <si>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</si>
  <si>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</si>
  <si>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</si>
  <si>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</si>
  <si>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</si>
  <si>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</si>
  <si>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</si>
  <si>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</si>
  <si>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</si>
  <si>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</si>
  <si>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</si>
  <si>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</si>
  <si>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</si>
  <si>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</si>
  <si>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</si>
  <si>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</si>
  <si>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</si>
  <si>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</si>
  <si>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</si>
  <si>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</si>
  <si>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</si>
  <si>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</si>
  <si>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</si>
  <si>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</si>
  <si>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</si>
  <si>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</si>
  <si>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</si>
  <si>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</si>
  <si>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</si>
  <si>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</si>
  <si>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</si>
  <si>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</si>
  <si>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</si>
  <si>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</si>
  <si>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</si>
  <si>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</si>
  <si>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</si>
  <si>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</si>
  <si>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</si>
  <si>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</si>
  <si>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</si>
  <si>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</si>
  <si>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</si>
  <si>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</si>
  <si>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</si>
  <si>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</si>
  <si>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</si>
  <si>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</si>
  <si>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</si>
  <si>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</si>
  <si>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</si>
  <si>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</si>
  <si>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</si>
  <si>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</si>
  <si>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</si>
  <si>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</si>
  <si>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</si>
  <si>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</si>
  <si>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</si>
  <si>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</si>
  <si>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</si>
  <si>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</si>
  <si>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</si>
  <si>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</si>
  <si>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</si>
  <si>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</si>
  <si>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</si>
  <si>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</si>
  <si>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</si>
  <si>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</si>
  <si>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</si>
  <si>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</si>
  <si>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</si>
  <si>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</si>
  <si>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</si>
  <si>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</si>
  <si>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</si>
  <si>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</si>
  <si>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</si>
  <si>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</si>
  <si>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</si>
  <si>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</si>
  <si>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</si>
  <si>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</si>
  <si>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</si>
  <si>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</si>
  <si>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</si>
  <si>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</si>
  <si>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</si>
  <si>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</si>
  <si>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</si>
  <si>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</si>
  <si>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</si>
  <si>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</si>
  <si>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</si>
  <si>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</si>
  <si>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</si>
  <si>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</si>
  <si>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</si>
  <si>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</si>
  <si>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</si>
  <si>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</si>
  <si>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</si>
  <si>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</si>
  <si>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</si>
  <si>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</si>
  <si>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</si>
  <si>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</si>
  <si>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</si>
  <si>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</si>
  <si>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</si>
  <si>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</si>
  <si>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</si>
  <si>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</si>
  <si>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</si>
  <si>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</si>
  <si>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</si>
  <si>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</si>
  <si>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</si>
  <si>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</si>
  <si>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</si>
  <si>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</si>
  <si>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</si>
  <si>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</si>
  <si>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</si>
  <si>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</si>
  <si>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</si>
  <si>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</si>
  <si>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</si>
  <si>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</si>
  <si>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</si>
  <si>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</si>
  <si>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</si>
  <si>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</si>
  <si>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</si>
  <si>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</si>
  <si>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</si>
  <si>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</si>
  <si>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</si>
  <si>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</si>
  <si>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</si>
  <si>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</si>
  <si>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</si>
  <si>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</si>
  <si>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</si>
  <si>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</si>
  <si>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</si>
  <si>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</si>
  <si>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</si>
  <si>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</si>
  <si>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</si>
  <si>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</si>
  <si>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</si>
  <si>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</si>
  <si>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</si>
  <si>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</si>
  <si>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</si>
  <si>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</si>
  <si>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</si>
  <si>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</si>
  <si>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</si>
  <si>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</si>
  <si>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</si>
  <si>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</si>
  <si>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</si>
  <si>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</si>
  <si>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</si>
  <si>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</si>
  <si>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</si>
  <si>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</si>
  <si>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</si>
  <si>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</si>
  <si>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</si>
  <si>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</si>
  <si>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</si>
  <si>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</si>
  <si>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</si>
  <si>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</si>
  <si>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</si>
  <si>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</si>
  <si>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</si>
  <si>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</si>
  <si>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</si>
  <si>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</si>
  <si>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</si>
  <si>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</si>
  <si>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</si>
  <si>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</si>
  <si>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</si>
  <si>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</si>
  <si>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</si>
  <si>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</si>
  <si>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</si>
  <si>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</si>
  <si>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</si>
  <si>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</si>
  <si>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</si>
  <si>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</si>
  <si>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</si>
  <si>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</si>
  <si>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</si>
  <si>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</si>
  <si>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</si>
  <si>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</si>
  <si>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</si>
  <si>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</si>
  <si>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</si>
  <si>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</si>
  <si>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</si>
  <si>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</si>
  <si>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</si>
  <si>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</si>
  <si>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</si>
  <si>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</si>
  <si>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</si>
  <si>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</si>
  <si>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</si>
  <si>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</si>
  <si>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</si>
  <si>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</si>
  <si>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</si>
  <si>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</si>
  <si>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</si>
  <si>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</si>
  <si>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</si>
  <si>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</si>
  <si>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</si>
  <si>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</si>
  <si>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</si>
  <si>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</si>
  <si>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</si>
  <si>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</si>
  <si>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</si>
  <si>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</si>
  <si>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</si>
  <si>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</si>
  <si>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</si>
  <si>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</si>
  <si>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</si>
  <si>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</si>
  <si>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</si>
  <si>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</si>
  <si>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</si>
  <si>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</si>
  <si>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</si>
  <si>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</si>
  <si>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</si>
  <si>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</si>
  <si>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</si>
  <si>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</si>
  <si>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</si>
  <si>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</si>
  <si>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</si>
  <si>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</si>
  <si>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</si>
  <si>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</si>
  <si>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</si>
  <si>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</si>
  <si>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</si>
  <si>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</si>
  <si>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</si>
  <si>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</si>
  <si>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</si>
  <si>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</si>
  <si>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</si>
  <si>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</si>
  <si>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</si>
  <si>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</si>
  <si>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</si>
  <si>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</si>
  <si>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</si>
  <si>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</si>
  <si>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</si>
  <si>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</si>
  <si>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</si>
  <si>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</si>
  <si>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</si>
  <si>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</si>
  <si>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</si>
  <si>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</si>
  <si>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</si>
  <si>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</si>
  <si>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</si>
  <si>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</si>
  <si>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</si>
  <si>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</si>
  <si>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</si>
  <si>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</si>
  <si>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</si>
  <si>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</si>
  <si>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</si>
  <si>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</si>
  <si>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</si>
  <si>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</si>
  <si>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</si>
  <si>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</si>
  <si>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</si>
  <si>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</si>
  <si>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</si>
  <si>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</si>
  <si>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</si>
  <si>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</si>
  <si>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</si>
  <si>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</si>
  <si>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</si>
  <si>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</si>
  <si>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</si>
  <si>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</si>
  <si>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</si>
  <si>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</si>
  <si>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</si>
  <si>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</si>
  <si>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</si>
  <si>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</si>
  <si>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</si>
  <si>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</si>
  <si>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</si>
  <si>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</si>
  <si>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</si>
  <si>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</si>
  <si>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</si>
  <si>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</si>
  <si>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</si>
  <si>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</si>
  <si>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</si>
  <si>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</si>
  <si>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</si>
  <si>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</si>
  <si>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</si>
  <si>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</si>
  <si>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</si>
  <si>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</si>
  <si>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</si>
  <si>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</si>
  <si>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</si>
  <si>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</si>
  <si>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</si>
  <si>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</si>
  <si>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</si>
  <si>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</si>
  <si>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</si>
  <si>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</si>
  <si>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</si>
  <si>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</si>
  <si>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</si>
  <si>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</si>
  <si>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</si>
  <si>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</si>
  <si>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</si>
  <si>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</si>
  <si>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</si>
  <si>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</si>
  <si>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</si>
  <si>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</si>
  <si>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</si>
  <si>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</si>
  <si>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</si>
  <si>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</si>
  <si>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</si>
  <si>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</si>
  <si>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</si>
  <si>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</si>
  <si>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</si>
  <si>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</si>
  <si>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</si>
  <si>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</si>
  <si>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</si>
  <si>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</si>
  <si>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</si>
  <si>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</si>
  <si>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</si>
  <si>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</si>
  <si>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</si>
  <si>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</si>
  <si>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</si>
  <si>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</si>
  <si>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</si>
  <si>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</si>
  <si>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</si>
  <si>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</si>
  <si>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</si>
  <si>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</si>
  <si>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</si>
  <si>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</si>
  <si>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</si>
  <si>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</si>
  <si>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</si>
  <si>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</si>
  <si>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</si>
  <si>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</si>
  <si>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</si>
  <si>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</si>
  <si>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</si>
  <si>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</si>
  <si>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</si>
  <si>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</si>
  <si>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</si>
  <si>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</si>
  <si>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</si>
  <si>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</si>
  <si>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</si>
  <si>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</si>
  <si>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</si>
  <si>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</si>
  <si>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</si>
  <si>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</si>
  <si>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</si>
  <si>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</si>
  <si>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</si>
  <si>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</si>
  <si>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</si>
  <si>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</si>
  <si>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</si>
  <si>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</si>
  <si>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</si>
  <si>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</si>
  <si>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</si>
  <si>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</si>
  <si>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</si>
  <si>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</si>
  <si>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</si>
  <si>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</si>
  <si>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</si>
  <si>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</si>
  <si>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</si>
  <si>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</si>
  <si>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</si>
  <si>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</si>
  <si>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</si>
  <si>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</si>
  <si>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</si>
  <si>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</si>
  <si>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</si>
  <si>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</si>
  <si>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</si>
  <si>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</si>
  <si>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</si>
  <si>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</si>
  <si>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</si>
  <si>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</si>
  <si>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</si>
  <si>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</si>
  <si>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</si>
  <si>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</si>
  <si>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</si>
  <si>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</si>
  <si>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</si>
  <si>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</si>
  <si>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</si>
  <si>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</si>
  <si>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</si>
  <si>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</si>
  <si>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</si>
  <si>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</si>
  <si>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</si>
  <si>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</si>
  <si>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</si>
  <si>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</si>
  <si>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</si>
  <si>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</si>
  <si>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</si>
  <si>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</si>
  <si>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</si>
  <si>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</si>
  <si>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</si>
  <si>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</si>
  <si>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</si>
  <si>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</si>
  <si>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</si>
  <si>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</si>
  <si>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</si>
  <si>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</si>
  <si>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</si>
  <si>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</si>
  <si>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</si>
  <si>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</si>
  <si>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</si>
  <si>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</si>
  <si>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</si>
  <si>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</si>
  <si>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</si>
  <si>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</si>
  <si>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</si>
  <si>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</si>
  <si>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</si>
  <si>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</si>
  <si>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</si>
  <si>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</si>
  <si>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</si>
  <si>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</si>
  <si>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</si>
  <si>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</si>
  <si>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</si>
  <si>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</si>
  <si>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</si>
  <si>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</si>
  <si>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</si>
  <si>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</si>
  <si>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</si>
  <si>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</si>
  <si>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</si>
  <si>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</si>
  <si>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</si>
  <si>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</si>
  <si>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</si>
  <si>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</si>
  <si>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</si>
  <si>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</si>
  <si>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</si>
  <si>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</si>
  <si>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</si>
  <si>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</si>
  <si>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</si>
  <si>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</si>
  <si>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</si>
  <si>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</si>
  <si>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</si>
  <si>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</si>
  <si>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</si>
  <si>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</si>
  <si>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</si>
  <si>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</si>
  <si>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</si>
  <si>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</si>
  <si>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</si>
  <si>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</si>
  <si>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</si>
  <si>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</si>
  <si>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</si>
  <si>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</si>
  <si>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</si>
  <si>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</si>
  <si>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</si>
  <si>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</si>
  <si>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</si>
  <si>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</si>
  <si>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</si>
  <si>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</si>
  <si>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</si>
  <si>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</si>
  <si>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</si>
  <si>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</si>
  <si>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</si>
  <si>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</si>
  <si>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</si>
  <si>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</si>
  <si>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</si>
  <si>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</si>
  <si>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</si>
  <si>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</si>
  <si>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</si>
  <si>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</si>
  <si>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</si>
  <si>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</si>
  <si>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</si>
  <si>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</si>
  <si>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</si>
  <si>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</si>
  <si>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</si>
  <si>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</si>
  <si>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</si>
  <si>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</si>
  <si>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</si>
  <si>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</si>
  <si>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</si>
  <si>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</si>
  <si>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</si>
  <si>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</si>
  <si>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</si>
  <si>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</si>
  <si>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</si>
  <si>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</si>
  <si>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</si>
  <si>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</si>
  <si>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</si>
  <si>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</si>
  <si>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</si>
  <si>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</si>
  <si>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</si>
  <si>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</si>
  <si>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</si>
  <si>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</si>
  <si>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</si>
  <si>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</si>
  <si>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</si>
  <si>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</si>
  <si>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</si>
  <si>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</si>
  <si>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</si>
  <si>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</si>
  <si>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</si>
  <si>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</si>
  <si>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</si>
  <si>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</si>
  <si>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</si>
  <si>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</si>
  <si>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</si>
  <si>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</si>
  <si>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</si>
  <si>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</si>
  <si>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</si>
  <si>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</si>
  <si>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</si>
  <si>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</si>
  <si>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</si>
  <si>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</si>
  <si>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</si>
  <si>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</si>
  <si>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</si>
  <si>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</si>
  <si>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</si>
  <si>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</si>
  <si>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</si>
  <si>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</si>
  <si>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</si>
  <si>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</si>
  <si>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</si>
  <si>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</si>
  <si>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</si>
  <si>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</si>
  <si>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</si>
  <si>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</si>
  <si>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</si>
  <si>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</si>
  <si>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</si>
  <si>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</si>
  <si>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</si>
  <si>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</si>
  <si>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</si>
  <si>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</si>
  <si>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</si>
  <si>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</si>
  <si>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</si>
  <si>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</si>
  <si>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</si>
  <si>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</si>
  <si>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</si>
  <si>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</si>
  <si>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</si>
  <si>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</si>
  <si>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</si>
  <si>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</si>
  <si>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</si>
  <si>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</si>
  <si>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</si>
  <si>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</si>
  <si>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</si>
  <si>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</si>
  <si>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</si>
  <si>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</si>
  <si>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</si>
  <si>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</si>
  <si>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</si>
  <si>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</si>
  <si>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</si>
  <si>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</si>
  <si>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</si>
  <si>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</si>
  <si>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</si>
  <si>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</si>
  <si>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</si>
  <si>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</si>
  <si>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</si>
  <si>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</si>
  <si>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</si>
  <si>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</si>
  <si>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</si>
  <si>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</si>
  <si>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</si>
  <si>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</si>
  <si>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</si>
  <si>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</si>
  <si>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</si>
  <si>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</si>
  <si>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</si>
  <si>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</si>
  <si>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</si>
  <si>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</si>
  <si>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</si>
  <si>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</si>
  <si>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</si>
  <si>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</si>
  <si>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</si>
  <si>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</si>
  <si>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</si>
  <si>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</si>
  <si>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</si>
  <si>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</si>
  <si>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</si>
  <si>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</si>
  <si>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</si>
  <si>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</si>
  <si>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</si>
  <si>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</si>
  <si>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</si>
  <si>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</si>
  <si>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</si>
  <si>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</si>
  <si>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</si>
  <si>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</si>
  <si>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</si>
  <si>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</si>
  <si>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</si>
  <si>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</si>
  <si>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</si>
  <si>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</si>
  <si>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</si>
  <si>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</si>
  <si>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</si>
  <si>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</si>
  <si>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</si>
  <si>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</si>
  <si>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</si>
  <si>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</si>
  <si>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</si>
  <si>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</si>
  <si>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</si>
  <si>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</si>
  <si>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</si>
  <si>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</si>
  <si>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</si>
  <si>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</si>
  <si>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</si>
  <si>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</si>
  <si>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</si>
  <si>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</si>
  <si>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</si>
  <si>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</si>
  <si>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</si>
  <si>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</si>
  <si>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</si>
  <si>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</si>
  <si>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</si>
  <si>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</si>
  <si>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</si>
  <si>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</si>
  <si>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</si>
  <si>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</si>
  <si>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</si>
  <si>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</si>
  <si>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</si>
  <si>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</si>
  <si>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</si>
  <si>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</si>
  <si>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</si>
  <si>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</si>
  <si>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</si>
  <si>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</si>
  <si>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</si>
  <si>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</si>
  <si>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</si>
  <si>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</si>
  <si>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</si>
  <si>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</si>
  <si>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</si>
  <si>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</si>
  <si>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</si>
  <si>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</si>
  <si>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</si>
  <si>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</si>
  <si>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</si>
  <si>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</si>
  <si>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</si>
  <si>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</si>
  <si>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</si>
  <si>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</si>
  <si>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</si>
  <si>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</si>
  <si>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</si>
  <si>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</si>
  <si>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</si>
  <si>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</si>
  <si>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</si>
  <si>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</si>
  <si>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</si>
  <si>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</si>
  <si>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</si>
  <si>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</si>
  <si>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</si>
  <si>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</si>
  <si>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</si>
  <si>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</si>
  <si>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</si>
  <si>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</si>
  <si>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</si>
  <si>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</si>
  <si>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</si>
  <si>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</si>
  <si>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</si>
  <si>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</si>
  <si>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</si>
  <si>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</si>
  <si>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</si>
  <si>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</si>
  <si>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</si>
  <si>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</si>
  <si>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</si>
  <si>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</si>
  <si>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</si>
  <si>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</si>
  <si>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</si>
  <si>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</si>
  <si>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</si>
  <si>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</si>
  <si>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</si>
  <si>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</si>
  <si>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</si>
  <si>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</si>
  <si>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</si>
  <si>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</si>
  <si>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</si>
  <si>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</si>
  <si>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</si>
  <si>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</si>
  <si>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</si>
  <si>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</si>
  <si>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</si>
  <si>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</si>
  <si>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</si>
  <si>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</si>
  <si>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</si>
  <si>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</si>
  <si>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</si>
  <si>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</si>
  <si>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</si>
  <si>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</si>
  <si>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</si>
  <si>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</si>
  <si>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</si>
  <si>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</si>
  <si>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</si>
  <si>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</si>
  <si>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</si>
  <si>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</si>
  <si>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</si>
  <si>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</si>
  <si>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</si>
  <si>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</si>
  <si>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</si>
  <si>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</si>
  <si>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</si>
  <si>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</si>
  <si>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</si>
  <si>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</si>
  <si>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</si>
  <si>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</si>
  <si>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</si>
  <si>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</si>
  <si>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</si>
  <si>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</si>
  <si>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</si>
  <si>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</si>
  <si>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</si>
  <si>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</si>
  <si>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</si>
  <si>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</si>
  <si>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</si>
  <si>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</si>
  <si>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</si>
  <si>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</si>
  <si>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</si>
  <si>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</si>
  <si>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</si>
  <si>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</si>
  <si>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</si>
  <si>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</si>
  <si>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</si>
  <si>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</si>
  <si>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</si>
  <si>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</si>
  <si>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</si>
  <si>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</si>
  <si>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</si>
  <si>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</si>
  <si>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</si>
  <si>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</si>
  <si>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</si>
  <si>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</si>
  <si>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</si>
  <si>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</si>
  <si>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</si>
  <si>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</si>
  <si>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</si>
  <si>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</si>
  <si>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</si>
  <si>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</si>
  <si>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</si>
  <si>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</si>
  <si>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</si>
  <si>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</si>
  <si>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</si>
  <si>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</si>
  <si>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</si>
  <si>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</si>
  <si>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</si>
  <si>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</si>
  <si>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</si>
  <si>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</si>
  <si>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</si>
  <si>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</si>
  <si>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</si>
  <si>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</si>
  <si>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</si>
  <si>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</si>
  <si>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</si>
  <si>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</si>
  <si>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</si>
  <si>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</si>
  <si>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</si>
  <si>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</si>
  <si>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</si>
  <si>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</si>
  <si>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</si>
  <si>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</si>
  <si>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</si>
  <si>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</si>
  <si>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</si>
  <si>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</si>
  <si>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</si>
  <si>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</si>
  <si>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</si>
  <si>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</si>
  <si>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</si>
  <si>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</si>
  <si>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</si>
  <si>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</si>
  <si>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</si>
  <si>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</si>
  <si>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</si>
  <si>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</si>
  <si>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</si>
  <si>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</si>
  <si>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</si>
  <si>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</si>
  <si>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</si>
  <si>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</si>
  <si>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</si>
  <si>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</si>
  <si>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</si>
  <si>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</si>
  <si>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</si>
  <si>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</si>
  <si>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</si>
  <si>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</si>
  <si>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</si>
  <si>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</si>
  <si>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</si>
  <si>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</si>
  <si>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</si>
  <si>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</si>
  <si>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</si>
  <si>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</si>
  <si>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</si>
  <si>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</si>
  <si>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</si>
  <si>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</si>
  <si>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</si>
  <si>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</si>
  <si>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</si>
  <si>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</si>
  <si>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</si>
  <si>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</si>
  <si>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</si>
  <si>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</si>
  <si>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</si>
  <si>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</si>
  <si>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</si>
  <si>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</si>
  <si>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</si>
  <si>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</si>
  <si>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</si>
  <si>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</si>
  <si>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</si>
  <si>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</si>
  <si>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</si>
  <si>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</si>
  <si>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</si>
  <si>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</si>
  <si>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</si>
  <si>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</si>
  <si>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</si>
  <si>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</si>
  <si>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</si>
  <si>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</si>
  <si>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</si>
  <si>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</si>
  <si>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</si>
  <si>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</si>
  <si>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</si>
  <si>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</si>
  <si>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</si>
  <si>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</si>
  <si>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</si>
  <si>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</si>
  <si>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</si>
  <si>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</si>
  <si>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</si>
  <si>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</si>
  <si>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</si>
  <si>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</si>
  <si>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</si>
  <si>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</si>
  <si>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</si>
  <si>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</si>
  <si>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</si>
  <si>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</si>
  <si>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</si>
  <si>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</si>
  <si>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</si>
  <si>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</si>
  <si>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</si>
  <si>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</si>
  <si>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</si>
  <si>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</si>
  <si>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</si>
  <si>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</si>
  <si>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</si>
  <si>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</si>
  <si>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</si>
  <si>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</si>
  <si>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</si>
  <si>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</si>
  <si>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</si>
  <si>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</si>
  <si>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</si>
  <si>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</si>
  <si>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</si>
  <si>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</si>
  <si>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</si>
  <si>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</si>
  <si>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</si>
  <si>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</si>
  <si>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</si>
  <si>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</si>
  <si>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</si>
  <si>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</si>
  <si>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</si>
  <si>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</si>
  <si>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</si>
  <si>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</si>
  <si>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</si>
  <si>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</si>
  <si>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</si>
  <si>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</si>
  <si>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</si>
  <si>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</si>
  <si>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</si>
  <si>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</si>
  <si>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</si>
  <si>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</si>
  <si>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</si>
  <si>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</si>
  <si>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</si>
  <si>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</si>
  <si>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</si>
  <si>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</si>
  <si>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</si>
  <si>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</si>
  <si>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</si>
  <si>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</si>
  <si>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</si>
  <si>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</si>
  <si>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</si>
  <si>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</si>
  <si>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</si>
  <si>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</si>
  <si>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</si>
  <si>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</si>
  <si>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</si>
  <si>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</si>
  <si>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</si>
  <si>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</si>
  <si>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</si>
  <si>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</si>
  <si>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</si>
  <si>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</si>
  <si>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</si>
  <si>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</si>
  <si>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</si>
  <si>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</si>
  <si>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</si>
  <si>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</si>
  <si>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</si>
  <si>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</si>
  <si>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</si>
  <si>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</si>
  <si>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</si>
  <si>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</si>
  <si>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</si>
  <si>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</si>
  <si>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</si>
  <si>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</si>
  <si>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</si>
  <si>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</si>
  <si>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</si>
  <si>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</si>
  <si>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</si>
  <si>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</si>
  <si>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</si>
  <si>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</si>
  <si>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</si>
  <si>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</si>
  <si>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</si>
  <si>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</si>
  <si>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</si>
  <si>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</si>
  <si>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</si>
  <si>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</si>
  <si>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</si>
  <si>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</si>
  <si>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</si>
  <si>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</si>
  <si>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</si>
  <si>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</si>
  <si>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</si>
  <si>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</si>
  <si>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</si>
  <si>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</si>
  <si>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</si>
  <si>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</si>
  <si>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</si>
  <si>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</si>
  <si>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</si>
  <si>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</si>
  <si>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</si>
  <si>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</si>
  <si>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</si>
  <si>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</si>
  <si>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</si>
  <si>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</si>
  <si>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</si>
  <si>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</si>
  <si>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</si>
  <si>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</si>
  <si>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</si>
  <si>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</si>
  <si>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</si>
  <si>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</si>
  <si>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</si>
  <si>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</si>
  <si>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</si>
  <si>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</si>
  <si>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</si>
  <si>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</si>
  <si>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</si>
  <si>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</si>
  <si>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</si>
  <si>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</si>
  <si>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</si>
  <si>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</si>
  <si>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</si>
  <si>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</si>
  <si>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</si>
  <si>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</si>
  <si>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</si>
  <si>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</si>
  <si>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</si>
  <si>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</si>
  <si>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</si>
  <si>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</si>
  <si>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</si>
  <si>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</si>
  <si>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</si>
  <si>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</si>
  <si>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</si>
  <si>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</si>
  <si>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</si>
  <si>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</si>
  <si>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</si>
  <si>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</si>
  <si>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</si>
  <si>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</si>
  <si>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</si>
  <si>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</si>
  <si>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</si>
  <si>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</si>
  <si>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</si>
  <si>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</si>
  <si>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</si>
  <si>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</si>
  <si>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</si>
  <si>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</si>
  <si>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</si>
  <si>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</si>
  <si>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</si>
  <si>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</si>
  <si>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</si>
  <si>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</si>
  <si>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</si>
  <si>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</si>
  <si>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</si>
  <si>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</si>
  <si>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</si>
  <si>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</si>
  <si>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</si>
  <si>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</si>
  <si>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</si>
  <si>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</si>
  <si>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</si>
  <si>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</si>
  <si>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</si>
  <si>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</si>
  <si>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</si>
  <si>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</si>
  <si>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</si>
  <si>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</si>
  <si>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</si>
  <si>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</si>
  <si>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</si>
  <si>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</si>
  <si>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</si>
  <si>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</si>
  <si>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</si>
  <si>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</si>
  <si>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</si>
  <si>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</si>
  <si>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</si>
  <si>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</si>
  <si>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</si>
  <si>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</si>
  <si>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</si>
  <si>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</si>
  <si>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</si>
  <si>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</si>
  <si>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</si>
  <si>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</si>
  <si>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</si>
  <si>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</si>
  <si>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</si>
  <si>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</si>
  <si>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</si>
  <si>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</si>
  <si>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</si>
  <si>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</si>
  <si>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</si>
  <si>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</si>
  <si>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</si>
  <si>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</si>
  <si>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</si>
  <si>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</si>
  <si>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</si>
  <si>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</si>
  <si>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</si>
  <si>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</si>
  <si>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</si>
  <si>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</si>
  <si>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</si>
  <si>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</si>
  <si>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</si>
  <si>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</si>
  <si>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</si>
  <si>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</si>
  <si>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</si>
  <si>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</si>
  <si>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</si>
  <si>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</si>
  <si>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</si>
  <si>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</si>
  <si>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</si>
  <si>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</si>
  <si>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</si>
  <si>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</si>
  <si>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</si>
  <si>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</si>
  <si>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</si>
  <si>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</si>
  <si>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</si>
  <si>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</si>
  <si>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</si>
  <si>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</si>
  <si>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</si>
  <si>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</si>
  <si>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</si>
  <si>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</si>
  <si>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</si>
  <si>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</si>
  <si>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</si>
  <si>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</si>
  <si>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</si>
  <si>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</si>
  <si>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</si>
  <si>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</si>
  <si>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</si>
  <si>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</si>
  <si>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</si>
  <si>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</si>
  <si>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</si>
  <si>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</si>
  <si>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</si>
  <si>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</si>
  <si>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</si>
  <si>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</si>
  <si>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</si>
  <si>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</si>
  <si>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</si>
  <si>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</si>
  <si>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</si>
  <si>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</si>
  <si>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</si>
  <si>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</si>
  <si>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</si>
  <si>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</si>
  <si>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</si>
  <si>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</si>
  <si>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</si>
  <si>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</si>
  <si>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</si>
  <si>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</si>
  <si>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</si>
  <si>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</si>
  <si>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</si>
  <si>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</si>
  <si>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</si>
  <si>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</si>
  <si>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</si>
  <si>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</si>
  <si>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</si>
  <si>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</si>
  <si>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</si>
  <si>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</si>
  <si>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</si>
  <si>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</si>
  <si>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</si>
  <si>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</si>
  <si>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</si>
  <si>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</si>
  <si>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</si>
  <si>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</si>
  <si>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</si>
  <si>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</si>
  <si>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</si>
  <si>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</si>
  <si>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</si>
  <si>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</si>
  <si>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</si>
  <si>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</si>
  <si>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</si>
  <si>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</si>
  <si>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</si>
  <si>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</si>
  <si>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</si>
  <si>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</si>
  <si>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</si>
  <si>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</si>
  <si>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</si>
  <si>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</si>
  <si>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</si>
  <si>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</si>
  <si>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</si>
  <si>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</si>
  <si>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</si>
  <si>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</si>
  <si>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</si>
  <si>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</si>
  <si>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</si>
  <si>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</si>
  <si>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</si>
  <si>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</si>
  <si>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</si>
  <si>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</si>
  <si>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</si>
  <si>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</si>
  <si>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</si>
  <si>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</si>
  <si>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</si>
  <si>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</si>
  <si>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</si>
  <si>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</si>
  <si>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</si>
  <si>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</si>
  <si>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</si>
  <si>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</si>
  <si>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</si>
  <si>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</si>
  <si>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</si>
  <si>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</si>
  <si>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</si>
  <si>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</si>
  <si>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</si>
  <si>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</si>
  <si>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</si>
  <si>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</si>
  <si>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</si>
  <si>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</si>
  <si>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</si>
  <si>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</si>
  <si>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</si>
  <si>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</si>
  <si>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</si>
  <si>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</si>
  <si>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</si>
  <si>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</si>
  <si>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</si>
  <si>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</si>
  <si>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</si>
  <si>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</si>
  <si>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</si>
  <si>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</si>
  <si>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</si>
  <si>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</si>
  <si>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</si>
  <si>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</si>
  <si>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</si>
  <si>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</si>
  <si>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</si>
  <si>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</si>
  <si>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</si>
  <si>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</si>
  <si>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</si>
  <si>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</si>
  <si>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</si>
  <si>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</si>
  <si>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</si>
  <si>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</si>
  <si>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</si>
  <si>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</si>
  <si>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</si>
  <si>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</si>
  <si>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</si>
  <si>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</si>
  <si>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</si>
  <si>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</si>
  <si>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</si>
  <si>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</si>
  <si>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</si>
  <si>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</si>
  <si>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</si>
  <si>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</si>
  <si>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</si>
  <si>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</si>
  <si>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</si>
  <si>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</si>
  <si>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</si>
  <si>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</si>
  <si>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</si>
  <si>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</si>
  <si>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</si>
  <si>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</si>
  <si>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</si>
  <si>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</si>
  <si>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</si>
  <si>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</si>
  <si>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</si>
  <si>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</si>
  <si>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</si>
  <si>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</si>
  <si>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</si>
  <si>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</si>
  <si>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</si>
  <si>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</si>
  <si>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</si>
  <si>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</si>
  <si>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</si>
  <si>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</si>
  <si>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</si>
  <si>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</si>
  <si>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</si>
  <si>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</si>
  <si>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</si>
  <si>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</si>
  <si>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</si>
  <si>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</si>
  <si>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</si>
  <si>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</si>
  <si>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</si>
  <si>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</si>
  <si>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</si>
  <si>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</si>
  <si>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</si>
  <si>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</si>
  <si>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</si>
  <si>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</si>
  <si>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</si>
  <si>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</si>
  <si>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</si>
  <si>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</si>
  <si>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</si>
  <si>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</si>
  <si>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</si>
  <si>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</si>
  <si>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</si>
  <si>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</si>
  <si>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</si>
  <si>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</si>
  <si>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</si>
  <si>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</si>
  <si>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</si>
  <si>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</si>
  <si>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</si>
  <si>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</si>
  <si>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</si>
  <si>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</si>
  <si>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</si>
  <si>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</si>
  <si>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</si>
  <si>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</si>
  <si>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</si>
  <si>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</si>
  <si>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</si>
  <si>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</si>
  <si>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</si>
  <si>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</si>
  <si>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</si>
  <si>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</si>
  <si>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</si>
  <si>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</si>
  <si>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</si>
  <si>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</si>
  <si>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</si>
  <si>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</si>
  <si>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</si>
  <si>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</si>
  <si>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</si>
  <si>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</si>
  <si>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</si>
  <si>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</si>
  <si>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</si>
  <si>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</si>
  <si>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</si>
  <si>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</si>
  <si>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</si>
  <si>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</si>
  <si>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</si>
  <si>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</si>
  <si>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</si>
  <si>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</si>
  <si>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</si>
  <si>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</si>
  <si>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</si>
  <si>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</si>
  <si>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</si>
  <si>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</si>
  <si>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</si>
  <si>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</si>
  <si>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</si>
  <si>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</si>
  <si>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</si>
  <si>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</si>
  <si>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</si>
  <si>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</si>
  <si>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</si>
  <si>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</si>
  <si>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</si>
  <si>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</si>
  <si>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</si>
  <si>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</si>
  <si>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</si>
  <si>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</si>
  <si>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</si>
  <si>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</si>
  <si>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</si>
  <si>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</si>
  <si>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</si>
  <si>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</si>
  <si>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</si>
  <si>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</si>
  <si>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</si>
  <si>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</si>
  <si>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</si>
  <si>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</si>
  <si>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</si>
  <si>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</si>
  <si>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</si>
  <si>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</si>
  <si>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</si>
  <si>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</si>
  <si>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</si>
  <si>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</si>
  <si>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</si>
  <si>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</si>
  <si>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</si>
  <si>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</si>
  <si>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</si>
  <si>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</si>
  <si>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</si>
  <si>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</si>
  <si>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</si>
  <si>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</si>
  <si>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</si>
  <si>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</si>
  <si>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</si>
  <si>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</si>
  <si>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</si>
  <si>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</si>
  <si>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</si>
  <si>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</si>
  <si>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</si>
  <si>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</si>
  <si>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</si>
  <si>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</si>
  <si>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</si>
  <si>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</si>
  <si>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</si>
  <si>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</si>
  <si>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</si>
  <si>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</si>
  <si>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</si>
  <si>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</si>
  <si>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</si>
  <si>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</si>
  <si>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</si>
  <si>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</si>
  <si>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</si>
  <si>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</si>
  <si>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</si>
  <si>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</si>
  <si>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</si>
  <si>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</si>
  <si>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</si>
  <si>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</si>
  <si>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</si>
  <si>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</si>
  <si>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</si>
  <si>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</si>
  <si>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</si>
  <si>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</si>
  <si>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</si>
  <si>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</si>
  <si>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</si>
  <si>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</si>
  <si>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</si>
  <si>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</si>
  <si>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</si>
  <si>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</si>
  <si>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</si>
  <si>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</si>
  <si>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</si>
  <si>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</si>
  <si>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</si>
  <si>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</si>
  <si>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</si>
  <si>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</si>
  <si>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</si>
  <si>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</si>
  <si>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</si>
  <si>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</si>
  <si>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</si>
  <si>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</si>
  <si>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</si>
  <si>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</si>
  <si>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</si>
  <si>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</si>
  <si>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</si>
  <si>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</si>
  <si>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</si>
  <si>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</si>
  <si>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</si>
  <si>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</si>
  <si>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</si>
  <si>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</si>
  <si>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</si>
  <si>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</si>
  <si>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</si>
  <si>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</si>
  <si>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</si>
  <si>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</si>
  <si>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</si>
  <si>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</si>
  <si>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</si>
  <si>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</si>
  <si>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</si>
  <si>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</si>
  <si>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</si>
  <si>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</si>
  <si>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</si>
  <si>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</si>
  <si>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</si>
  <si>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</si>
  <si>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</si>
  <si>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</si>
  <si>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</si>
  <si>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</si>
  <si>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</si>
  <si>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</si>
  <si>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</si>
  <si>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</si>
  <si>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</si>
  <si>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</si>
  <si>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</si>
  <si>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</si>
  <si>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</si>
  <si>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</si>
  <si>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</si>
  <si>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</si>
  <si>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</si>
  <si>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</si>
  <si>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</si>
  <si>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</si>
  <si>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</si>
  <si>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</si>
  <si>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</si>
  <si>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</si>
  <si>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</si>
  <si>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</si>
  <si>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</si>
  <si>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</si>
  <si>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</si>
  <si>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</si>
  <si>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</si>
  <si>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</si>
  <si>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</si>
  <si>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</si>
  <si>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</si>
  <si>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</si>
  <si>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</si>
  <si>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</si>
  <si>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</si>
  <si>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</si>
  <si>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</si>
  <si>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</si>
  <si>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</si>
  <si>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</si>
  <si>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</si>
  <si>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</si>
  <si>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</si>
  <si>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</si>
  <si>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</si>
  <si>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</si>
  <si>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</si>
  <si>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</si>
  <si>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</si>
  <si>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</si>
  <si>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</si>
  <si>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</si>
  <si>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</si>
  <si>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</si>
  <si>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</si>
  <si>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</si>
  <si>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</si>
  <si>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</si>
  <si>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</si>
  <si>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</si>
  <si>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</si>
  <si>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</si>
  <si>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</si>
  <si>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</si>
  <si>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</si>
  <si>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</si>
  <si>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</si>
  <si>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</si>
  <si>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</si>
  <si>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</si>
  <si>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</si>
  <si>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</si>
  <si>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</si>
  <si>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</si>
  <si>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</si>
  <si>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</si>
  <si>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</si>
  <si>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</si>
  <si>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</si>
  <si>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</si>
  <si>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</si>
  <si>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</si>
  <si>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</si>
  <si>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</si>
  <si>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</si>
  <si>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</si>
  <si>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</si>
  <si>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</si>
  <si>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</si>
  <si>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</si>
  <si>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</si>
  <si>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</si>
  <si>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</si>
  <si>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</si>
  <si>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</si>
  <si>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</si>
  <si>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</si>
  <si>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</si>
  <si>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</si>
  <si>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</si>
  <si>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</si>
  <si>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</si>
  <si>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</si>
  <si>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</si>
  <si>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</si>
  <si>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</si>
  <si>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</si>
  <si>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</si>
  <si>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</si>
  <si>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</si>
  <si>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</si>
  <si>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</si>
  <si>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</si>
  <si>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</si>
  <si>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</si>
  <si>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</si>
  <si>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</si>
  <si>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</si>
  <si>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</si>
  <si>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</si>
  <si>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</si>
  <si>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</si>
  <si>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</si>
  <si>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</si>
  <si>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</si>
  <si>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</si>
  <si>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</si>
  <si>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</si>
  <si>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</si>
  <si>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</si>
  <si>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</si>
  <si>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</si>
  <si>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</si>
  <si>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</si>
  <si>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</si>
  <si>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</si>
  <si>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</si>
  <si>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</si>
  <si>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</si>
  <si>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</si>
  <si>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</si>
  <si>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</si>
  <si>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</si>
  <si>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</si>
  <si>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</si>
  <si>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</si>
  <si>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</si>
  <si>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</si>
  <si>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</si>
  <si>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</si>
  <si>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</si>
  <si>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</si>
  <si>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</si>
  <si>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</si>
  <si>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</si>
  <si>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</si>
  <si>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</si>
  <si>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</si>
  <si>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</si>
  <si>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</si>
  <si>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</si>
  <si>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</si>
  <si>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</si>
  <si>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</si>
  <si>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</si>
  <si>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</si>
  <si>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</si>
  <si>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</si>
  <si>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</si>
  <si>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</si>
  <si>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</si>
  <si>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</si>
  <si>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</si>
  <si>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</si>
  <si>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</si>
  <si>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</si>
  <si>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</si>
  <si>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</si>
  <si>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</si>
  <si>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</si>
  <si>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</si>
  <si>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</si>
  <si>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</si>
  <si>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</si>
  <si>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</si>
  <si>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</si>
  <si>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</si>
  <si>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</si>
  <si>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</si>
  <si>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</si>
  <si>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</si>
  <si>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</si>
  <si>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</si>
  <si>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</si>
  <si>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</si>
  <si>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</si>
  <si>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</si>
  <si>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</si>
  <si>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</si>
  <si>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</si>
  <si>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</si>
  <si>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</si>
  <si>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</si>
  <si>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</si>
  <si>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</si>
  <si>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</si>
  <si>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</si>
  <si>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</si>
  <si>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</si>
  <si>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</si>
  <si>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</si>
  <si>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</si>
  <si>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</si>
  <si>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</si>
  <si>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</si>
  <si>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</si>
  <si>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</si>
  <si>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</si>
  <si>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</si>
  <si>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</si>
  <si>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</si>
  <si>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</si>
  <si>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</si>
  <si>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</si>
  <si>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</si>
  <si>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</si>
  <si>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</si>
  <si>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</si>
  <si>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</si>
  <si>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</si>
  <si>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</si>
  <si>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</si>
  <si>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</si>
  <si>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</si>
  <si>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</si>
  <si>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</si>
  <si>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</si>
  <si>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</si>
  <si>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</si>
  <si>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</si>
  <si>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</si>
  <si>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</si>
  <si>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</si>
  <si>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</si>
  <si>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</si>
  <si>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</si>
  <si>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</si>
  <si>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</si>
  <si>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</si>
  <si>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</si>
  <si>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</si>
  <si>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</si>
  <si>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</si>
  <si>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</si>
  <si>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</si>
  <si>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</si>
  <si>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</si>
  <si>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</si>
  <si>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</si>
  <si>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</si>
  <si>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</si>
  <si>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</si>
  <si>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</si>
  <si>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</si>
  <si>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</si>
  <si>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</si>
  <si>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</si>
  <si>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</si>
  <si>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</si>
  <si>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</si>
  <si>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</si>
  <si>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</si>
  <si>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</si>
  <si>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</si>
  <si>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</si>
  <si>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</si>
  <si>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</si>
  <si>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</si>
  <si>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</si>
  <si>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</si>
  <si>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</si>
  <si>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</si>
  <si>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</si>
  <si>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</si>
  <si>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</si>
  <si>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</si>
  <si>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</si>
  <si>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</si>
  <si>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</si>
  <si>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</si>
  <si>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</si>
  <si>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</si>
  <si>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</si>
  <si>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</si>
  <si>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</si>
  <si>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</si>
  <si>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</si>
  <si>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</si>
  <si>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</si>
  <si>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</si>
  <si>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</si>
  <si>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</si>
  <si>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</si>
  <si>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</si>
  <si>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</si>
  <si>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</si>
  <si>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</si>
  <si>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</si>
  <si>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</si>
  <si>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</si>
  <si>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</si>
  <si>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</si>
  <si>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</si>
  <si>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</si>
  <si>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</si>
  <si>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</si>
  <si>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</si>
  <si>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</si>
  <si>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</si>
  <si>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</si>
  <si>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</si>
  <si>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</si>
  <si>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</si>
  <si>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</si>
  <si>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</si>
  <si>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</si>
  <si>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</si>
  <si>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</si>
  <si>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</si>
  <si>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</si>
  <si>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</si>
  <si>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</si>
  <si>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</si>
  <si>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</si>
  <si>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</si>
  <si>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</si>
  <si>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</si>
  <si>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</si>
  <si>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</si>
  <si>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</si>
  <si>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</si>
  <si>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</si>
  <si>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</si>
  <si>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</si>
  <si>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</si>
  <si>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</si>
  <si>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</si>
  <si>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</si>
  <si>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</si>
  <si>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</si>
  <si>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</si>
  <si>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</si>
  <si>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</si>
  <si>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</si>
  <si>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</si>
  <si>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</si>
  <si>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</si>
  <si>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</si>
  <si>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</si>
  <si>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</si>
  <si>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</si>
  <si>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</si>
  <si>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</si>
  <si>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</si>
  <si>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</si>
  <si>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</si>
  <si>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</si>
  <si>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</si>
  <si>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</si>
  <si>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</si>
  <si>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</si>
  <si>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</si>
  <si>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</si>
  <si>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</si>
  <si>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</si>
  <si>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</si>
  <si>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</si>
  <si>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</si>
  <si>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</si>
  <si>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</si>
  <si>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</si>
  <si>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</si>
  <si>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</si>
  <si>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</si>
  <si>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</si>
  <si>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</si>
  <si>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</si>
  <si>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</si>
  <si>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</si>
  <si>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</si>
  <si>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</si>
  <si>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</si>
  <si>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</si>
  <si>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</si>
  <si>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</si>
  <si>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</si>
  <si>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</si>
  <si>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</si>
  <si>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</si>
  <si>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</si>
  <si>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</si>
  <si>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</si>
  <si>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</si>
  <si>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</si>
  <si>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</si>
  <si>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</si>
  <si>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</si>
  <si>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</si>
  <si>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</si>
  <si>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</si>
  <si>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</si>
  <si>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</si>
  <si>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</si>
  <si>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</si>
  <si>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</si>
  <si>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</si>
  <si>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</si>
  <si>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</si>
  <si>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</si>
  <si>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</si>
  <si>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</si>
  <si>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</si>
  <si>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</si>
  <si>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</si>
  <si>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</si>
  <si>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</si>
  <si>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</si>
  <si>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</si>
  <si>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</si>
  <si>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</si>
  <si>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</si>
  <si>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</si>
  <si>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</si>
  <si>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</si>
  <si>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</si>
  <si>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</si>
  <si>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</si>
  <si>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</si>
  <si>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</si>
  <si>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</si>
  <si>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</si>
  <si>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</si>
  <si>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</si>
  <si>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</si>
  <si>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</si>
  <si>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</si>
  <si>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</si>
  <si>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</si>
  <si>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</si>
  <si>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</si>
  <si>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</si>
  <si>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</si>
  <si>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</si>
  <si>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</si>
  <si>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</si>
  <si>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</si>
  <si>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</si>
  <si>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</si>
  <si>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</si>
  <si>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</si>
  <si>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</si>
  <si>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</si>
  <si>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</si>
  <si>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</si>
  <si>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</si>
  <si>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</si>
  <si>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</si>
  <si>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</si>
  <si>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</si>
  <si>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</si>
  <si>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</si>
  <si>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</si>
  <si>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</si>
  <si>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</si>
  <si>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</si>
  <si>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</si>
  <si>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</si>
  <si>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</si>
  <si>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</si>
  <si>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</si>
  <si>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</si>
  <si>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</si>
  <si>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</si>
  <si>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</si>
  <si>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</si>
  <si>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</si>
  <si>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</si>
  <si>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</si>
  <si>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</si>
  <si>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</si>
  <si>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</si>
  <si>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</si>
  <si>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</si>
  <si>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</si>
  <si>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</si>
  <si>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</si>
  <si>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</si>
  <si>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</si>
  <si>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</si>
  <si>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</si>
  <si>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</si>
  <si>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</si>
  <si>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</si>
  <si>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</si>
  <si>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</si>
  <si>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</si>
  <si>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</si>
  <si>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</si>
  <si>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</si>
  <si>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</si>
  <si>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</si>
  <si>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</si>
  <si>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</si>
  <si>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</si>
  <si>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</si>
  <si>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</si>
  <si>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</si>
  <si>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</si>
  <si>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</si>
  <si>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</si>
  <si>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</si>
  <si>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</si>
  <si>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</si>
  <si>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</si>
  <si>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</si>
  <si>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</si>
  <si>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</si>
  <si>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</si>
  <si>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</si>
  <si>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</si>
  <si>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</si>
  <si>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</si>
  <si>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</si>
  <si>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</si>
  <si>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</si>
  <si>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</si>
  <si>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</si>
  <si>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</si>
  <si>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</si>
  <si>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</si>
  <si>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</si>
  <si>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</si>
  <si>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</si>
  <si>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</si>
  <si>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</si>
  <si>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</si>
  <si>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</si>
  <si>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</si>
  <si>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</si>
  <si>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</si>
  <si>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</si>
  <si>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</si>
  <si>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</si>
  <si>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</si>
  <si>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</si>
  <si>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</si>
  <si>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</si>
  <si>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</si>
  <si>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</si>
  <si>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</si>
  <si>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</si>
  <si>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</si>
  <si>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</si>
  <si>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</si>
  <si>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</si>
  <si>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</si>
  <si>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</si>
  <si>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</si>
  <si>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</si>
  <si>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</si>
  <si>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</si>
  <si>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</si>
  <si>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</si>
  <si>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</si>
  <si>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</si>
  <si>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</si>
  <si>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</si>
  <si>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</si>
  <si>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</si>
  <si>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</si>
  <si>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</si>
  <si>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</si>
  <si>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</si>
  <si>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</si>
  <si>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</si>
  <si>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</si>
  <si>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</si>
  <si>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</si>
  <si>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</si>
  <si>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</si>
  <si>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</si>
  <si>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</si>
  <si>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</si>
  <si>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</si>
  <si>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</si>
  <si>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</si>
  <si>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</si>
  <si>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</si>
  <si>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</si>
  <si>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</si>
  <si>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</si>
  <si>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</si>
  <si>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</si>
  <si>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</si>
  <si>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</si>
  <si>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</si>
  <si>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</si>
  <si>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</si>
  <si>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</si>
  <si>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</si>
  <si>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</si>
  <si>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</si>
  <si>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</si>
  <si>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</si>
  <si>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</si>
  <si>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</si>
  <si>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</si>
  <si>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</si>
  <si>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</si>
  <si>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</si>
  <si>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</si>
  <si>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</si>
  <si>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</si>
  <si>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</si>
  <si>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</si>
  <si>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</si>
  <si>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</si>
  <si>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</si>
  <si>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</si>
  <si>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</si>
  <si>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</si>
  <si>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</si>
  <si>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</si>
  <si>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</si>
  <si>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</si>
  <si>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</si>
  <si>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</si>
  <si>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</si>
  <si>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</si>
  <si>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</si>
  <si>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</si>
  <si>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</si>
  <si>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</si>
  <si>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</si>
  <si>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</si>
  <si>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</si>
  <si>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</si>
  <si>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</si>
  <si>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</si>
  <si>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</si>
  <si>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</si>
  <si>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</si>
  <si>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</si>
  <si>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</si>
  <si>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</si>
  <si>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</si>
  <si>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</si>
  <si>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</si>
  <si>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</si>
  <si>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</si>
  <si>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</si>
  <si>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</si>
  <si>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</si>
  <si>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</si>
  <si>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</si>
  <si>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</si>
  <si>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</si>
  <si>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</si>
  <si>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</si>
  <si>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</si>
  <si>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</si>
  <si>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</si>
  <si>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</si>
  <si>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</si>
  <si>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</si>
  <si>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</si>
  <si>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</si>
  <si>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</si>
  <si>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</si>
  <si>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</si>
  <si>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</si>
  <si>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</si>
  <si>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</si>
  <si>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</si>
  <si>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</si>
  <si>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</si>
  <si>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</si>
  <si>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</si>
  <si>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</si>
  <si>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</si>
  <si>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</si>
  <si>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</si>
  <si>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</si>
  <si>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</si>
  <si>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</si>
  <si>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</si>
  <si>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</si>
  <si>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</si>
  <si>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</si>
  <si>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</si>
  <si>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</si>
  <si>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</si>
  <si>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</si>
  <si>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</si>
  <si>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</si>
  <si>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</si>
  <si>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</si>
  <si>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</si>
  <si>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</si>
  <si>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</si>
  <si>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</si>
  <si>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</si>
  <si>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</si>
  <si>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</si>
  <si>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</si>
  <si>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</si>
  <si>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</si>
  <si>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</si>
  <si>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</si>
  <si>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</si>
  <si>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</si>
  <si>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</si>
  <si>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</si>
  <si>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</si>
  <si>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</si>
  <si>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</si>
  <si>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</si>
  <si>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</si>
  <si>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</si>
  <si>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</si>
  <si>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</si>
  <si>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</si>
  <si>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</si>
  <si>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</si>
  <si>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</si>
  <si>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</si>
  <si>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</si>
  <si>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</si>
  <si>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</si>
  <si>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</si>
  <si>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</si>
  <si>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</si>
  <si>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</si>
  <si>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</si>
  <si>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</si>
  <si>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</si>
  <si>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</si>
  <si>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</si>
  <si>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</si>
  <si>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</si>
  <si>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</si>
  <si>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</si>
  <si>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</si>
  <si>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</si>
  <si>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</si>
  <si>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</si>
  <si>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</si>
  <si>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</si>
  <si>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</si>
  <si>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</si>
  <si>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</si>
  <si>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</si>
  <si>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</si>
  <si>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</si>
  <si>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</si>
  <si>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</si>
  <si>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</si>
  <si>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</si>
  <si>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</si>
  <si>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</si>
  <si>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</si>
  <si>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</si>
  <si>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</si>
  <si>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</si>
  <si>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</si>
  <si>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</si>
  <si>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</si>
  <si>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</si>
  <si>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</si>
  <si>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</si>
  <si>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</si>
  <si>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</si>
  <si>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</si>
  <si>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</si>
  <si>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</si>
  <si>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</si>
  <si>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</si>
  <si>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</si>
  <si>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</si>
  <si>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</si>
  <si>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</si>
  <si>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</si>
  <si>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</si>
  <si>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</si>
  <si>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</si>
  <si>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</si>
  <si>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</si>
  <si>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</si>
  <si>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</si>
  <si>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</si>
  <si>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</si>
  <si>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</si>
  <si>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</si>
  <si>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</si>
  <si>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</si>
  <si>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</si>
  <si>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</si>
  <si>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</si>
  <si>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</si>
  <si>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</si>
  <si>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</si>
  <si>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</si>
  <si>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</si>
  <si>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</si>
  <si>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</si>
  <si>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</si>
  <si>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</si>
  <si>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</si>
  <si>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</si>
  <si>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</si>
  <si>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</si>
  <si>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</si>
  <si>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</si>
  <si>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</si>
  <si>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</si>
  <si>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</si>
  <si>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</si>
  <si>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</si>
  <si>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</si>
  <si>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</si>
  <si>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</si>
  <si>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</si>
  <si>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</si>
  <si>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</si>
  <si>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</si>
  <si>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</si>
  <si>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</si>
  <si>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</si>
  <si>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</si>
  <si>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</si>
  <si>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</si>
  <si>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</si>
  <si>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</si>
  <si>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</si>
  <si>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</si>
  <si>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</si>
  <si>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</si>
  <si>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</si>
  <si>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</si>
  <si>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</si>
  <si>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</si>
  <si>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</si>
  <si>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</si>
  <si>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</si>
  <si>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</si>
  <si>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</si>
  <si>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</si>
  <si>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</si>
  <si>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</si>
  <si>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</si>
  <si>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</si>
  <si>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</si>
  <si>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</si>
  <si>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</si>
  <si>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</si>
  <si>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</si>
  <si>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</si>
  <si>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</si>
  <si>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</si>
  <si>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</si>
  <si>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</si>
  <si>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</si>
  <si>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</si>
  <si>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</si>
  <si>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</si>
  <si>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</si>
  <si>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</si>
  <si>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</si>
  <si>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</si>
  <si>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</si>
  <si>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</si>
  <si>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</si>
  <si>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</si>
  <si>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</si>
  <si>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</si>
  <si>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</si>
  <si>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</si>
  <si>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</si>
  <si>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</si>
  <si>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</si>
  <si>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</si>
  <si>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</si>
  <si>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</si>
  <si>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</si>
  <si>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</si>
  <si>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</si>
  <si>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</si>
  <si>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</si>
  <si>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</si>
  <si>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</si>
  <si>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</si>
  <si>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</si>
  <si>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</si>
  <si>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</si>
  <si>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</si>
  <si>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</si>
  <si>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</si>
  <si>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</si>
  <si>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</si>
  <si>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</si>
  <si>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</si>
  <si>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</si>
  <si>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</si>
  <si>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</si>
  <si>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</si>
  <si>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</si>
  <si>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</si>
  <si>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</si>
  <si>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</si>
  <si>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</si>
  <si>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</si>
  <si>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</si>
  <si>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</si>
  <si>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</si>
  <si>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</si>
  <si>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</si>
  <si>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</si>
  <si>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</si>
  <si>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</si>
  <si>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</si>
  <si>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</si>
  <si>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</si>
  <si>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</si>
  <si>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</si>
  <si>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</si>
  <si>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</si>
  <si>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</si>
  <si>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</si>
  <si>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</si>
  <si>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</si>
  <si>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</si>
  <si>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</si>
  <si>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</si>
  <si>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</si>
  <si>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</si>
  <si>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</si>
  <si>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</si>
  <si>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</si>
  <si>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</si>
  <si>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</si>
  <si>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</si>
  <si>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</si>
  <si>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</si>
  <si>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</si>
  <si>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</si>
  <si>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</si>
  <si>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</si>
  <si>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</si>
  <si>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</si>
  <si>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</si>
  <si>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</si>
  <si>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</si>
  <si>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</si>
  <si>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</si>
  <si>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</si>
  <si>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</si>
  <si>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</si>
  <si>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</si>
  <si>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</si>
  <si>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</si>
  <si>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</si>
  <si>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</si>
  <si>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</si>
  <si>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</si>
  <si>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</si>
  <si>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</si>
  <si>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</si>
  <si>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</si>
  <si>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</si>
  <si>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</si>
  <si>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</si>
  <si>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</si>
  <si>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</si>
  <si>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</si>
  <si>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</si>
  <si>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</si>
  <si>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</si>
  <si>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</si>
  <si>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</si>
  <si>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</si>
  <si>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</si>
  <si>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</si>
  <si>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</si>
  <si>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</si>
  <si>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</si>
  <si>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</si>
  <si>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</si>
  <si>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</si>
  <si>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</si>
  <si>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</si>
  <si>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</si>
  <si>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</si>
  <si>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</si>
  <si>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</si>
  <si>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</si>
  <si>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</si>
  <si>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</si>
  <si>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</si>
  <si>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</si>
  <si>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</si>
  <si>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</si>
  <si>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</si>
  <si>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</si>
  <si>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</si>
  <si>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</si>
  <si>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</si>
  <si>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</si>
  <si>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</si>
  <si>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</si>
  <si>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</si>
  <si>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</si>
  <si>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</si>
  <si>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</si>
  <si>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</si>
  <si>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</si>
  <si>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</si>
  <si>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</si>
  <si>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</si>
  <si>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</si>
  <si>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</si>
  <si>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</si>
  <si>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</si>
  <si>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</si>
  <si>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</si>
  <si>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</si>
  <si>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</si>
  <si>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</si>
  <si>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</si>
  <si>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</si>
  <si>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</si>
  <si>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</si>
  <si>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</si>
  <si>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</si>
  <si>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</si>
  <si>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</si>
  <si>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</si>
  <si>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</si>
  <si>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</si>
  <si>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</si>
  <si>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</si>
  <si>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</si>
  <si>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</si>
  <si>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</si>
  <si>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</si>
  <si>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</si>
  <si>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</si>
  <si>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</si>
  <si>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</si>
  <si>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</si>
  <si>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</si>
  <si>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</si>
  <si>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</si>
  <si>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</si>
  <si>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</si>
  <si>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</si>
  <si>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</si>
  <si>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</si>
  <si>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</si>
  <si>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</si>
  <si>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</si>
  <si>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</si>
  <si>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</si>
  <si>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</si>
  <si>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</si>
  <si>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</si>
  <si>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</si>
  <si>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</si>
  <si>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</si>
  <si>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</si>
  <si>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</si>
  <si>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</si>
  <si>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</si>
  <si>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</si>
  <si>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</si>
  <si>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</si>
  <si>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</si>
  <si>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</si>
  <si>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</si>
  <si>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</si>
  <si>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</si>
  <si>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</si>
  <si>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</si>
  <si>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</si>
  <si>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</si>
  <si>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</si>
  <si>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</si>
  <si>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</si>
  <si>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</si>
  <si>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</si>
  <si>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</si>
  <si>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</si>
  <si>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</si>
  <si>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</si>
  <si>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</si>
  <si>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</si>
  <si>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</si>
  <si>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</si>
  <si>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</si>
  <si>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</si>
  <si>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</si>
  <si>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</si>
  <si>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</si>
  <si>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</si>
  <si>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</si>
  <si>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</si>
  <si>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</si>
  <si>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</si>
  <si>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</si>
  <si>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</si>
  <si>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</si>
  <si>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</si>
  <si>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</si>
  <si>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</si>
  <si>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</si>
  <si>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</si>
  <si>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</si>
  <si>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</si>
  <si>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</si>
  <si>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</si>
  <si>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</si>
  <si>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</si>
  <si>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</si>
  <si>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</si>
  <si>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</si>
  <si>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</si>
  <si>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</si>
  <si>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</si>
  <si>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</si>
  <si>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</si>
  <si>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</si>
  <si>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</si>
  <si>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</si>
  <si>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</si>
  <si>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</si>
  <si>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</si>
  <si>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</si>
  <si>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</si>
  <si>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</si>
  <si>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</si>
  <si>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</si>
  <si>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</si>
  <si>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</si>
  <si>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</si>
  <si>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</si>
  <si>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</si>
  <si>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</si>
  <si>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</si>
  <si>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</si>
  <si>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</si>
  <si>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</si>
  <si>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</si>
  <si>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</si>
  <si>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</si>
  <si>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</si>
  <si>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</si>
  <si>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</si>
  <si>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</si>
  <si>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</si>
  <si>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</si>
  <si>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</si>
  <si>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</si>
  <si>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</si>
  <si>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</si>
  <si>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</si>
  <si>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</si>
  <si>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</si>
  <si>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</si>
  <si>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</si>
  <si>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</si>
  <si>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</si>
  <si>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</si>
  <si>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</si>
  <si>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</si>
  <si>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</si>
  <si>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</si>
  <si>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</si>
  <si>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</si>
  <si>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</si>
  <si>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</si>
  <si>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</si>
  <si>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</si>
  <si>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</si>
  <si>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</si>
  <si>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</si>
  <si>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</si>
  <si>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</si>
  <si>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</si>
  <si>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</si>
  <si>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</si>
  <si>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</si>
  <si>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</si>
  <si>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</si>
  <si>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</si>
  <si>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</si>
  <si>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</si>
  <si>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</si>
  <si>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</si>
  <si>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</si>
  <si>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</si>
  <si>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</si>
  <si>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</si>
  <si>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</si>
  <si>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</si>
  <si>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</si>
  <si>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</si>
  <si>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</si>
  <si>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</si>
  <si>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</si>
  <si>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</si>
  <si>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</si>
  <si>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</si>
  <si>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</si>
  <si>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</si>
  <si>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</si>
  <si>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</si>
  <si>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</si>
  <si>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</si>
  <si>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</si>
  <si>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</si>
  <si>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</si>
  <si>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</si>
  <si>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</si>
  <si>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</si>
  <si>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</si>
  <si>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</si>
  <si>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</si>
  <si>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</si>
  <si>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</si>
  <si>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</si>
  <si>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</si>
  <si>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</si>
  <si>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</si>
  <si>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</si>
  <si>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</si>
  <si>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</si>
  <si>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</si>
  <si>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</si>
  <si>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</si>
  <si>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</si>
  <si>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</si>
  <si>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</si>
  <si>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</si>
  <si>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</si>
  <si>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</si>
  <si>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</si>
  <si>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</si>
  <si>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</si>
  <si>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</si>
  <si>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</si>
  <si>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</si>
  <si>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</si>
  <si>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</si>
  <si>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</si>
  <si>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</si>
  <si>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</si>
  <si>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</si>
  <si>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</si>
  <si>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</si>
  <si>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</si>
  <si>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</si>
  <si>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</si>
  <si>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</si>
  <si>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</si>
  <si>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</si>
  <si>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</si>
  <si>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</si>
  <si>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</si>
  <si>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</si>
  <si>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</si>
  <si>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</si>
  <si>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</si>
  <si>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</si>
  <si>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</si>
  <si>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</si>
  <si>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</si>
  <si>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</si>
  <si>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</si>
  <si>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</si>
  <si>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</si>
  <si>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</si>
  <si>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</si>
  <si>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</si>
  <si>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</si>
  <si>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</si>
  <si>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</si>
  <si>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</si>
  <si>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</si>
  <si>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</si>
  <si>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</si>
  <si>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</si>
  <si>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</si>
  <si>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</si>
  <si>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</si>
  <si>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</si>
  <si>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</si>
  <si>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</si>
  <si>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</si>
  <si>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</si>
  <si>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</si>
  <si>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</si>
  <si>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</si>
  <si>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</si>
  <si>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</si>
  <si>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</si>
  <si>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</si>
  <si>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</si>
  <si>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</si>
  <si>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</si>
  <si>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</si>
  <si>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</si>
  <si>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</si>
  <si>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</si>
  <si>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</si>
  <si>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</si>
  <si>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</si>
  <si>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</si>
  <si>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</si>
  <si>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</si>
  <si>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</si>
  <si>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</si>
  <si>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</si>
  <si>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</si>
  <si>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</si>
  <si>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</si>
  <si>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</si>
  <si>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</si>
  <si>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</si>
  <si>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</si>
  <si>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</si>
  <si>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</si>
  <si>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</si>
  <si>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</si>
  <si>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</si>
  <si>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</si>
  <si>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</si>
  <si>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</si>
  <si>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</si>
  <si>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</si>
  <si>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</si>
  <si>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</si>
  <si>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</si>
  <si>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</si>
  <si>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</si>
  <si>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</si>
  <si>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</si>
  <si>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</si>
  <si>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</si>
  <si>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</si>
  <si>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</si>
  <si>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</si>
  <si>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</si>
  <si>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</si>
  <si>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</si>
  <si>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</si>
  <si>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</si>
  <si>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</si>
  <si>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</si>
  <si>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</si>
  <si>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</si>
  <si>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</si>
  <si>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</si>
  <si>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</si>
  <si>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</si>
  <si>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</si>
  <si>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</si>
  <si>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</si>
  <si>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</si>
  <si>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</si>
  <si>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</si>
  <si>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</si>
  <si>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</si>
  <si>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</si>
  <si>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</si>
  <si>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</si>
  <si>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</si>
  <si>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</si>
  <si>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</si>
  <si>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</si>
  <si>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</si>
  <si>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</si>
  <si>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</si>
  <si>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</si>
  <si>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</si>
  <si>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</si>
  <si>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</si>
  <si>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</si>
  <si>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</si>
  <si>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</si>
  <si>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</si>
  <si>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</si>
  <si>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</si>
  <si>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</si>
  <si>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</si>
  <si>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</si>
  <si>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</si>
  <si>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</si>
  <si>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</si>
  <si>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</si>
  <si>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</si>
  <si>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</si>
  <si>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</si>
  <si>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</si>
  <si>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</si>
  <si>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</si>
  <si>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</si>
  <si>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</si>
  <si>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</si>
  <si>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</si>
  <si>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</si>
  <si>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</si>
  <si>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</si>
  <si>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</si>
  <si>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</si>
  <si>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</si>
  <si>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</si>
  <si>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</si>
  <si>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</si>
  <si>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</si>
  <si>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</si>
  <si>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</si>
  <si>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</si>
  <si>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</si>
  <si>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</si>
  <si>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</si>
  <si>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</si>
  <si>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</si>
  <si>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</si>
  <si>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</si>
  <si>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</si>
  <si>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</si>
  <si>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</si>
  <si>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</si>
  <si>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</si>
  <si>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</si>
  <si>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</si>
  <si>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</si>
  <si>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</si>
  <si>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</si>
  <si>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</si>
  <si>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</si>
  <si>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</si>
  <si>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</si>
  <si>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</si>
  <si>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</si>
  <si>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</si>
  <si>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</si>
  <si>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</si>
  <si>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</si>
  <si>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</si>
  <si>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</si>
  <si>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</si>
  <si>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</si>
  <si>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</si>
  <si>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</si>
  <si>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</si>
  <si>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</si>
  <si>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</si>
  <si>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</si>
  <si>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</si>
  <si>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</si>
  <si>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</si>
  <si>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</si>
  <si>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</si>
  <si>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</si>
  <si>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</si>
  <si>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</si>
  <si>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</si>
  <si>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</si>
  <si>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</si>
  <si>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</si>
  <si>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</si>
  <si>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</si>
  <si>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</si>
  <si>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</si>
  <si>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</si>
  <si>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</si>
  <si>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</si>
  <si>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</si>
  <si>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</si>
  <si>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</si>
  <si>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</si>
  <si>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</si>
  <si>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</si>
  <si>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</si>
  <si>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</si>
  <si>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</si>
  <si>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</si>
  <si>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</si>
  <si>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</si>
  <si>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</si>
  <si>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</si>
  <si>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</si>
  <si>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</si>
  <si>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</si>
  <si>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</si>
  <si>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</si>
  <si>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</si>
  <si>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</si>
  <si>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</si>
  <si>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</si>
  <si>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</si>
  <si>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</si>
  <si>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</si>
  <si>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</si>
  <si>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</si>
  <si>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</si>
  <si>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</si>
  <si>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</si>
  <si>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</si>
  <si>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</si>
  <si>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</si>
  <si>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</si>
  <si>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</si>
  <si>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</si>
  <si>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</si>
  <si>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</si>
  <si>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</si>
  <si>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</si>
  <si>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</si>
  <si>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</si>
  <si>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</si>
  <si>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</si>
  <si>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</si>
  <si>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</si>
  <si>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</si>
  <si>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</si>
  <si>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</si>
  <si>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</si>
  <si>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</si>
  <si>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</si>
  <si>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</si>
  <si>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</si>
  <si>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</si>
  <si>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</si>
  <si>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</si>
  <si>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</si>
  <si>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</si>
  <si>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</si>
  <si>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</si>
  <si>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</si>
  <si>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</si>
  <si>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</si>
  <si>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</si>
  <si>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</si>
  <si>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</si>
  <si>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</si>
  <si>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</si>
  <si>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</si>
  <si>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</si>
  <si>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</si>
  <si>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</si>
  <si>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</si>
  <si>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</si>
  <si>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</si>
  <si>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</si>
  <si>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</si>
  <si>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</si>
  <si>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</si>
  <si>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</si>
  <si>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</si>
  <si>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</si>
  <si>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</si>
  <si>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</si>
  <si>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</si>
  <si>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</si>
  <si>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</si>
  <si>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</si>
  <si>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</si>
  <si>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</si>
  <si>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</si>
  <si>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</si>
  <si>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</si>
  <si>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</si>
  <si>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</si>
  <si>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</si>
  <si>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</si>
  <si>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</si>
  <si>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</si>
  <si>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</si>
  <si>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</si>
  <si>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</si>
  <si>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</si>
  <si>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</si>
  <si>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</si>
  <si>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</si>
  <si>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</si>
  <si>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</si>
  <si>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</si>
  <si>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</si>
  <si>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</si>
  <si>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</si>
  <si>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</si>
  <si>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</si>
  <si>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</si>
  <si>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</si>
  <si>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</si>
  <si>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</si>
  <si>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</si>
  <si>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</si>
  <si>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</si>
  <si>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</si>
  <si>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</si>
  <si>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</si>
  <si>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</si>
  <si>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</si>
  <si>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</si>
  <si>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</si>
  <si>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</si>
  <si>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</si>
  <si>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</si>
  <si>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</si>
  <si>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</si>
  <si>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</si>
  <si>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</si>
  <si>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</si>
  <si>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</si>
  <si>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</si>
  <si>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</si>
  <si>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</si>
  <si>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</si>
  <si>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</si>
  <si>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</si>
  <si>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</si>
  <si>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</si>
  <si>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</si>
  <si>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</si>
  <si>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</si>
  <si>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</si>
  <si>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</si>
  <si>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</si>
  <si>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</si>
  <si>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</si>
  <si>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</si>
  <si>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</si>
  <si>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</si>
  <si>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</si>
  <si>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</si>
  <si>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</si>
  <si>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</si>
  <si>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</si>
  <si>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</si>
  <si>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</si>
  <si>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</si>
  <si>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</si>
  <si>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</si>
  <si>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</si>
  <si>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</si>
  <si>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</si>
  <si>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</si>
  <si>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</si>
  <si>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</si>
  <si>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</si>
  <si>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</si>
  <si>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</si>
  <si>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</si>
  <si>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</si>
  <si>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</si>
  <si>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</si>
  <si>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</si>
  <si>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</si>
  <si>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</si>
  <si>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</si>
  <si>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</si>
  <si>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</si>
  <si>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</si>
  <si>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</si>
  <si>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</si>
  <si>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</si>
  <si>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</si>
  <si>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</si>
  <si>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</si>
  <si>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</si>
  <si>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</si>
  <si>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</si>
  <si>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</si>
  <si>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</si>
  <si>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</si>
  <si>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</si>
  <si>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</si>
  <si>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</si>
  <si>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</si>
  <si>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</si>
  <si>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</si>
  <si>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</si>
  <si>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</si>
  <si>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</si>
  <si>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</si>
  <si>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</si>
  <si>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</si>
  <si>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</si>
  <si>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</si>
  <si>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</si>
  <si>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</si>
  <si>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</si>
  <si>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</si>
  <si>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</si>
  <si>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</si>
  <si>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</si>
  <si>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</si>
  <si>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</si>
  <si>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</si>
  <si>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</si>
  <si>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</si>
  <si>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</si>
  <si>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</si>
  <si>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</si>
  <si>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</si>
  <si>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</si>
  <si>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</si>
  <si>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</si>
  <si>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</si>
  <si>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</si>
  <si>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</si>
  <si>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</si>
  <si>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</si>
  <si>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</si>
  <si>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</si>
  <si>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</si>
  <si>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</si>
  <si>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</si>
  <si>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</si>
  <si>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</si>
  <si>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</si>
  <si>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</si>
  <si>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</si>
  <si>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</si>
  <si>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</si>
  <si>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</si>
  <si>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</si>
  <si>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</si>
  <si>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</si>
  <si>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</si>
  <si>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</si>
  <si>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</si>
  <si>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</si>
  <si>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</si>
  <si>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</si>
  <si>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</si>
  <si>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</si>
  <si>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</si>
  <si>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</si>
  <si>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</si>
  <si>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</si>
  <si>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</si>
  <si>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</si>
  <si>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</si>
  <si>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</si>
  <si>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</si>
  <si>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</si>
  <si>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</si>
  <si>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</si>
  <si>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</si>
  <si>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</si>
  <si>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</si>
  <si>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</si>
  <si>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</si>
  <si>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</si>
  <si>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</si>
  <si>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</si>
  <si>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</si>
  <si>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</si>
  <si>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</si>
  <si>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</si>
  <si>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</si>
  <si>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</si>
  <si>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</si>
  <si>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</si>
  <si>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</si>
  <si>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</si>
  <si>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</si>
  <si>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</si>
  <si>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</si>
  <si>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</si>
  <si>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</si>
  <si>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</si>
  <si>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</si>
  <si>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</si>
  <si>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</si>
  <si>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</si>
  <si>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</si>
  <si>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</si>
  <si>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</si>
  <si>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</si>
  <si>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</si>
  <si>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</si>
  <si>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</si>
  <si>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</si>
  <si>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</si>
  <si>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</si>
  <si>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</si>
  <si>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</si>
  <si>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</si>
  <si>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</si>
  <si>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</si>
  <si>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</si>
  <si>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</si>
  <si>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</si>
  <si>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</si>
  <si>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</si>
  <si>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</si>
  <si>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</si>
  <si>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</si>
  <si>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</si>
  <si>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</si>
  <si>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</si>
  <si>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</si>
  <si>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</si>
  <si>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</si>
  <si>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</si>
  <si>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</si>
  <si>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</si>
  <si>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</si>
  <si>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</si>
  <si>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</si>
  <si>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</si>
  <si>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</si>
  <si>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</si>
  <si>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</si>
  <si>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</si>
  <si>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</si>
  <si>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</si>
  <si>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</si>
  <si>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</si>
  <si>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</si>
  <si>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</si>
  <si>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</si>
  <si>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</si>
  <si>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</si>
  <si>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</si>
  <si>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</si>
  <si>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</si>
  <si>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</si>
  <si>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</si>
  <si>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</si>
  <si>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</si>
  <si>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</si>
  <si>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</si>
  <si>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</si>
  <si>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</si>
  <si>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</si>
  <si>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</si>
  <si>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</si>
  <si>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</si>
  <si>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</si>
  <si>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</si>
  <si>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</si>
  <si>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</si>
  <si>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</si>
  <si>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</si>
  <si>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</si>
  <si>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</si>
  <si>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</si>
  <si>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</si>
  <si>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</si>
  <si>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</si>
  <si>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</si>
  <si>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</si>
  <si>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</si>
  <si>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</si>
  <si>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</si>
  <si>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</si>
  <si>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</si>
  <si>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</si>
  <si>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</si>
  <si>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</si>
  <si>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</si>
  <si>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</si>
  <si>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</si>
  <si>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</si>
  <si>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</si>
  <si>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</si>
  <si>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</si>
  <si>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</si>
  <si>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</si>
  <si>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</si>
  <si>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</si>
  <si>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</si>
  <si>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</si>
  <si>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</si>
  <si>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</si>
  <si>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</si>
  <si>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</si>
  <si>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</si>
  <si>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</si>
  <si>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</si>
  <si>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</si>
  <si>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</si>
  <si>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</si>
  <si>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</si>
  <si>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</si>
  <si>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</si>
  <si>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</si>
  <si>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</si>
  <si>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</si>
  <si>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</si>
  <si>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</si>
  <si>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</si>
  <si>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</si>
  <si>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</si>
  <si>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</si>
  <si>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</si>
  <si>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</si>
  <si>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</si>
  <si>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</si>
  <si>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</si>
  <si>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</si>
  <si>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</si>
  <si>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</si>
  <si>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</si>
  <si>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</si>
  <si>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</si>
  <si>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</si>
  <si>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</si>
  <si>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</si>
  <si>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</si>
  <si>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</si>
  <si>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</si>
  <si>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</si>
  <si>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</si>
  <si>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</si>
  <si>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</si>
  <si>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</si>
  <si>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</si>
  <si>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</si>
  <si>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</si>
  <si>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</si>
  <si>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</si>
  <si>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</si>
  <si>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</si>
  <si>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</si>
  <si>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</si>
  <si>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</si>
  <si>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</si>
  <si>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</si>
  <si>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</si>
  <si>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</si>
  <si>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</si>
  <si>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</si>
  <si>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</si>
  <si>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</si>
  <si>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</si>
  <si>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</si>
  <si>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</si>
  <si>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</si>
  <si>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</si>
  <si>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</si>
  <si>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</si>
  <si>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</si>
  <si>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</si>
  <si>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</si>
  <si>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</si>
  <si>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</si>
  <si>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</si>
  <si>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</si>
  <si>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</si>
  <si>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</si>
  <si>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</si>
  <si>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</si>
  <si>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</si>
  <si>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</si>
  <si>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</si>
  <si>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</si>
  <si>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</si>
  <si>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</si>
  <si>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</si>
  <si>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</si>
  <si>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</si>
  <si>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</si>
  <si>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</si>
  <si>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</si>
  <si>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</si>
  <si>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</si>
  <si>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</si>
  <si>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</si>
  <si>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</si>
  <si>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</si>
  <si>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</si>
  <si>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</si>
  <si>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</si>
  <si>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</si>
  <si>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</si>
  <si>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</si>
  <si>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</si>
  <si>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</si>
  <si>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</si>
  <si>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</si>
  <si>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</si>
  <si>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</si>
  <si>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</si>
  <si>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</si>
  <si>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</si>
  <si>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</si>
  <si>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</si>
  <si>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</si>
  <si>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</si>
  <si>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</si>
  <si>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</si>
  <si>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</si>
  <si>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</si>
  <si>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</si>
  <si>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</si>
  <si>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</si>
  <si>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</si>
  <si>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</si>
  <si>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</si>
  <si>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</si>
  <si>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</si>
  <si>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</si>
  <si>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</si>
  <si>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</si>
  <si>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</si>
  <si>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</si>
  <si>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</si>
  <si>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</si>
  <si>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</si>
  <si>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</si>
  <si>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</si>
  <si>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</si>
  <si>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</si>
  <si>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</si>
  <si>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</si>
  <si>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</si>
  <si>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</si>
  <si>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</si>
  <si>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</si>
  <si>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</si>
  <si>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</si>
  <si>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</si>
  <si>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</si>
  <si>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</si>
  <si>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</si>
  <si>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</si>
  <si>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</si>
  <si>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</si>
  <si>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</si>
  <si>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</si>
  <si>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</si>
  <si>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</si>
  <si>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</si>
  <si>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</si>
  <si>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</si>
  <si>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</si>
  <si>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</si>
  <si>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</si>
  <si>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</si>
  <si>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</si>
  <si>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</si>
  <si>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</si>
  <si>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</si>
  <si>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</si>
  <si>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</si>
  <si>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</si>
  <si>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</si>
  <si>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</si>
  <si>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</si>
  <si>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</si>
  <si>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</si>
  <si>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</si>
  <si>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</si>
  <si>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</si>
  <si>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</si>
  <si>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</si>
  <si>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</si>
  <si>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</si>
  <si>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</si>
  <si>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</si>
  <si>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</si>
  <si>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</si>
  <si>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</si>
  <si>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</si>
  <si>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</si>
  <si>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</si>
  <si>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</si>
  <si>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</si>
  <si>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</si>
  <si>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</si>
  <si>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</si>
  <si>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</si>
  <si>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</si>
  <si>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</si>
  <si>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</si>
  <si>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</si>
  <si>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</si>
  <si>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</si>
  <si>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</si>
  <si>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</si>
  <si>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</si>
  <si>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</si>
  <si>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</si>
  <si>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</si>
  <si>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</si>
  <si>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</si>
  <si>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</si>
  <si>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</si>
  <si>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</si>
  <si>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</si>
  <si>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</si>
  <si>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</si>
  <si>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</si>
  <si>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</si>
  <si>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</si>
  <si>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</si>
  <si>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</si>
  <si>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</si>
  <si>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</si>
  <si>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</si>
  <si>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</si>
  <si>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</si>
  <si>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</si>
  <si>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</si>
  <si>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</si>
  <si>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</si>
  <si>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</si>
  <si>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</si>
  <si>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</si>
  <si>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</si>
  <si>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</si>
  <si>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</si>
  <si>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</si>
  <si>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</si>
  <si>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</si>
  <si>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</si>
  <si>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</si>
  <si>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</si>
  <si>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</si>
  <si>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</si>
  <si>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</si>
  <si>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</si>
  <si>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</si>
  <si>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</si>
  <si>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</si>
  <si>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</si>
  <si>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</si>
  <si>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</si>
  <si>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</si>
  <si>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</si>
  <si>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</si>
  <si>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</si>
  <si>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</si>
  <si>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</si>
  <si>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</si>
  <si>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</si>
  <si>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</si>
  <si>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</si>
  <si>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</si>
  <si>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</si>
  <si>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</si>
  <si>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</si>
  <si>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</si>
  <si>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</si>
  <si>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</si>
  <si>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</si>
  <si>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</si>
  <si>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</si>
  <si>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</si>
  <si>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</si>
  <si>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</si>
  <si>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</si>
  <si>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</si>
  <si>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</si>
  <si>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</si>
  <si>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</si>
  <si>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</si>
  <si>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</si>
  <si>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</si>
  <si>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</si>
  <si>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</si>
  <si>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</si>
  <si>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</si>
  <si>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</si>
  <si>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</si>
  <si>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</si>
  <si>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</si>
  <si>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</si>
  <si>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</si>
  <si>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</si>
  <si>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</si>
  <si>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</si>
  <si>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</si>
  <si>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</si>
  <si>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</si>
  <si>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</si>
  <si>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</si>
  <si>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</si>
  <si>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</si>
  <si>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</si>
  <si>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</si>
  <si>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</si>
  <si>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</si>
  <si>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</si>
  <si>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</si>
  <si>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</si>
  <si>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</si>
  <si>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</si>
  <si>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</si>
  <si>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</si>
  <si>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</si>
  <si>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</si>
  <si>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</si>
  <si>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</si>
  <si>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</si>
  <si>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</si>
  <si>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</si>
  <si>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</si>
  <si>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</si>
  <si>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</si>
  <si>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</si>
  <si>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</si>
  <si>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</si>
  <si>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</si>
  <si>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</si>
  <si>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</si>
  <si>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</si>
  <si>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</si>
  <si>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</si>
  <si>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</si>
  <si>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</si>
  <si>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</si>
  <si>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</si>
  <si>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</si>
  <si>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</si>
  <si>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</si>
  <si>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</si>
  <si>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</si>
  <si>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</si>
  <si>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</si>
  <si>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</si>
  <si>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</si>
  <si>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</si>
  <si>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</si>
  <si>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</si>
  <si>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</si>
  <si>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</si>
  <si>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</si>
  <si>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</si>
  <si>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</si>
  <si>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</si>
  <si>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</si>
  <si>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</si>
  <si>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</si>
  <si>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</si>
  <si>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</si>
  <si>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</si>
  <si>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</si>
  <si>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</si>
  <si>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</si>
  <si>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</si>
  <si>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</si>
  <si>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</si>
  <si>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</si>
  <si>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</si>
  <si>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</si>
  <si>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</si>
  <si>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</si>
  <si>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</si>
  <si>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</si>
  <si>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</si>
  <si>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</si>
  <si>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</si>
  <si>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</si>
  <si>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</si>
  <si>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</si>
  <si>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</si>
  <si>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</si>
  <si>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</si>
  <si>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</si>
  <si>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</si>
  <si>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</si>
  <si>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</si>
  <si>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</si>
  <si>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</si>
  <si>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</si>
  <si>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</si>
  <si>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</si>
  <si>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</si>
  <si>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</si>
  <si>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</si>
  <si>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</si>
  <si>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</si>
  <si>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</si>
  <si>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</si>
  <si>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</si>
  <si>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</si>
  <si>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</si>
  <si>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</si>
  <si>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</si>
  <si>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</si>
  <si>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</si>
  <si>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</si>
  <si>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</si>
  <si>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</si>
  <si>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</si>
  <si>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</si>
  <si>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</si>
  <si>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</si>
  <si>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</si>
  <si>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</si>
  <si>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</si>
  <si>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</si>
  <si>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</si>
  <si>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</si>
  <si>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</si>
  <si>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</si>
  <si>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</si>
  <si>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</si>
  <si>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</si>
  <si>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</si>
  <si>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</si>
  <si>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</si>
  <si>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</si>
  <si>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</si>
  <si>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</si>
  <si>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</si>
  <si>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</si>
  <si>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</si>
  <si>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</si>
  <si>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</si>
  <si>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</si>
  <si>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</si>
  <si>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</si>
  <si>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</si>
  <si>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</si>
  <si>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</si>
  <si>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</si>
  <si>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</si>
  <si>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</si>
  <si>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</si>
  <si>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</si>
  <si>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</si>
  <si>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</si>
  <si>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</si>
  <si>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</si>
  <si>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</si>
  <si>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</si>
  <si>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</si>
  <si>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</si>
  <si>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</si>
  <si>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</si>
  <si>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</si>
  <si>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</si>
  <si>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</si>
  <si>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</si>
  <si>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</si>
  <si>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</si>
  <si>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</si>
  <si>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</si>
  <si>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</si>
  <si>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</si>
  <si>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</si>
  <si>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</si>
  <si>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</si>
  <si>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</si>
  <si>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</si>
  <si>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</si>
  <si>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</si>
  <si>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</si>
  <si>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</si>
  <si>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</si>
  <si>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</si>
  <si>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</si>
  <si>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</si>
  <si>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</si>
  <si>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</si>
  <si>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</si>
  <si>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</si>
  <si>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</si>
  <si>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</si>
  <si>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</si>
  <si>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</si>
  <si>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</si>
  <si>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</si>
  <si>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</si>
  <si>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</si>
  <si>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</si>
  <si>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</si>
  <si>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</si>
  <si>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</si>
  <si>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</si>
  <si>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</si>
  <si>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</si>
  <si>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</si>
  <si>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</si>
  <si>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</si>
  <si>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</si>
  <si>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</si>
  <si>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</si>
  <si>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</si>
  <si>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</si>
  <si>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</si>
  <si>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</si>
  <si>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</si>
  <si>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</si>
  <si>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</si>
  <si>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</si>
  <si>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</si>
  <si>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</si>
  <si>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</si>
  <si>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</si>
  <si>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</si>
  <si>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</si>
  <si>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</si>
  <si>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</si>
  <si>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</si>
  <si>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</si>
  <si>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</si>
  <si>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</si>
  <si>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</si>
  <si>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</si>
  <si>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</si>
  <si>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</si>
  <si>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</si>
  <si>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</si>
  <si>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</si>
  <si>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</si>
  <si>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</si>
  <si>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</si>
  <si>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</si>
  <si>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</si>
  <si>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</si>
  <si>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</si>
  <si>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</si>
  <si>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</si>
  <si>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</si>
  <si>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</si>
  <si>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</si>
  <si>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</si>
  <si>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</si>
  <si>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</si>
  <si>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</si>
  <si>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</si>
  <si>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</si>
  <si>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</si>
  <si>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</si>
  <si>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</si>
  <si>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</si>
  <si>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</si>
  <si>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</si>
  <si>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</si>
  <si>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</si>
  <si>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</si>
  <si>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</si>
  <si>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</si>
  <si>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</si>
  <si>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</si>
  <si>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</si>
  <si>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</si>
  <si>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</si>
  <si>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</si>
  <si>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</si>
  <si>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</si>
  <si>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</si>
  <si>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</si>
  <si>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</si>
  <si>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</si>
  <si>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</si>
  <si>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</si>
  <si>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</si>
  <si>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</si>
  <si>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</si>
  <si>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</si>
  <si>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</si>
  <si>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</si>
  <si>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</si>
  <si>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</si>
  <si>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</si>
  <si>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</si>
  <si>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</si>
  <si>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</si>
  <si>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</si>
  <si>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</si>
  <si>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</si>
  <si>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</si>
  <si>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</si>
  <si>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</si>
  <si>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</si>
  <si>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</si>
  <si>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</si>
  <si>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</si>
  <si>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</si>
  <si>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</si>
  <si>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</si>
  <si>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</si>
  <si>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</si>
  <si>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</si>
  <si>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</si>
  <si>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</si>
  <si>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</si>
  <si>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</si>
  <si>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</si>
  <si>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</si>
  <si>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</si>
  <si>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</si>
  <si>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</si>
  <si>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</si>
  <si>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</si>
  <si>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</si>
  <si>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</si>
  <si>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</si>
  <si>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</si>
  <si>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</si>
  <si>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</si>
  <si>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</si>
  <si>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</si>
  <si>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</si>
  <si>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</si>
  <si>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</si>
  <si>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</si>
  <si>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</si>
  <si>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</si>
  <si>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</si>
  <si>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</si>
  <si>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</si>
  <si>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</si>
  <si>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</si>
  <si>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</si>
  <si>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</si>
  <si>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</si>
  <si>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</si>
  <si>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</si>
  <si>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</si>
  <si>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</si>
  <si>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</si>
  <si>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</si>
  <si>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</si>
  <si>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</si>
  <si>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</si>
  <si>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</si>
  <si>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</si>
  <si>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</si>
  <si>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</si>
  <si>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</si>
  <si>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</si>
  <si>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</si>
  <si>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</si>
  <si>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</si>
  <si>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</si>
  <si>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</si>
  <si>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</si>
  <si>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</si>
  <si>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</si>
  <si>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</si>
  <si>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</si>
  <si>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</si>
  <si>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</si>
  <si>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</si>
  <si>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</si>
  <si>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</si>
  <si>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</si>
  <si>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</si>
  <si>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</si>
  <si>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</si>
  <si>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</si>
  <si>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</si>
  <si>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</si>
  <si>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</si>
  <si>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</si>
  <si>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</si>
  <si>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</si>
  <si>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</si>
  <si>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</si>
  <si>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</si>
  <si>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</si>
  <si>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</si>
  <si>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</si>
  <si>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</si>
  <si>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</si>
  <si>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</si>
  <si>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</si>
  <si>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</si>
  <si>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</si>
  <si>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</si>
  <si>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</si>
  <si>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</si>
  <si>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</si>
  <si>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</si>
  <si>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</si>
  <si>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</si>
  <si>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</si>
  <si>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</si>
  <si>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</si>
  <si>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</si>
  <si>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</si>
  <si>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</si>
  <si>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</si>
  <si>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</si>
  <si>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</si>
  <si>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</si>
  <si>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</si>
  <si>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</si>
  <si>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</si>
  <si>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</si>
  <si>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</si>
  <si>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</si>
  <si>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</si>
  <si>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</si>
  <si>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</si>
  <si>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</si>
  <si>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</si>
  <si>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</si>
  <si>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</si>
  <si>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</si>
  <si>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</si>
  <si>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</si>
  <si>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</si>
  <si>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</si>
  <si>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</si>
  <si>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</si>
  <si>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</si>
  <si>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</si>
  <si>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</si>
  <si>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</si>
  <si>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</si>
  <si>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</si>
  <si>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</si>
  <si>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</si>
  <si>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</si>
  <si>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</si>
  <si>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</si>
  <si>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</si>
  <si>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</si>
  <si>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</si>
  <si>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</si>
  <si>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</si>
  <si>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</si>
  <si>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</si>
  <si>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</si>
  <si>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</si>
  <si>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</si>
  <si>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</si>
  <si>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</si>
  <si>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</si>
  <si>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</si>
  <si>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</si>
  <si>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</si>
  <si>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</si>
  <si>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</si>
  <si>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</si>
  <si>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</si>
  <si>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</si>
  <si>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</si>
  <si>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</si>
  <si>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</si>
  <si>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</si>
  <si>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</si>
  <si>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</si>
  <si>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</si>
  <si>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</si>
  <si>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</si>
  <si>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</si>
  <si>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</si>
  <si>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</si>
  <si>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</si>
  <si>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</si>
  <si>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</si>
  <si>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</si>
  <si>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</si>
  <si>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</si>
  <si>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</si>
  <si>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</si>
  <si>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</si>
  <si>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</si>
  <si>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</si>
  <si>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</si>
  <si>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</si>
  <si>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</si>
  <si>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</si>
  <si>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</si>
  <si>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</si>
  <si>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</si>
  <si>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</si>
  <si>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</si>
  <si>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</si>
  <si>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</si>
  <si>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</si>
  <si>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</si>
  <si>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</si>
  <si>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</si>
  <si>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</si>
  <si>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</si>
  <si>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</si>
  <si>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</si>
  <si>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</si>
  <si>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</si>
  <si>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</si>
  <si>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</si>
  <si>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</si>
  <si>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</si>
  <si>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</si>
  <si>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</si>
  <si>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</si>
  <si>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</si>
  <si>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</si>
  <si>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</si>
  <si>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</si>
  <si>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</si>
  <si>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</si>
  <si>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</si>
  <si>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</si>
  <si>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</si>
  <si>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</si>
  <si>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</si>
  <si>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</si>
  <si>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</si>
  <si>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</si>
  <si>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</si>
  <si>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</si>
  <si>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</si>
  <si>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</si>
  <si>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</si>
  <si>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</si>
  <si>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</si>
  <si>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</si>
  <si>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</si>
  <si>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</si>
  <si>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</si>
  <si>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</si>
  <si>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</si>
  <si>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</si>
  <si>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</si>
  <si>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</si>
  <si>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</si>
  <si>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</si>
  <si>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</si>
  <si>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</si>
  <si>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</si>
  <si>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</si>
  <si>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</si>
  <si>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</si>
  <si>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</si>
  <si>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</si>
  <si>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</si>
  <si>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</si>
  <si>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</si>
  <si>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</si>
  <si>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</si>
  <si>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</si>
  <si>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</si>
  <si>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</si>
  <si>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</si>
  <si>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</si>
  <si>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</si>
  <si>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</si>
  <si>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</si>
  <si>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</si>
  <si>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</si>
  <si>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</si>
  <si>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</si>
  <si>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</si>
  <si>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</si>
  <si>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</si>
  <si>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</si>
  <si>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</si>
  <si>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</si>
  <si>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</si>
  <si>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</si>
  <si>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</si>
  <si>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</si>
  <si>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</si>
  <si>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</si>
  <si>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</si>
  <si>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</si>
  <si>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</si>
  <si>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</si>
  <si>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</si>
  <si>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</si>
  <si>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</si>
  <si>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</si>
  <si>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</si>
  <si>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</si>
  <si>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</si>
  <si>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</si>
  <si>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</si>
  <si>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</si>
  <si>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</si>
  <si>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</si>
  <si>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</si>
  <si>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</si>
  <si>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</si>
  <si>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</si>
  <si>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</si>
  <si>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</si>
  <si>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</si>
  <si>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</si>
  <si>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</si>
  <si>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</si>
  <si>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</si>
  <si>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</si>
  <si>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</si>
  <si>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</si>
  <si>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</si>
  <si>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</si>
  <si>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</si>
  <si>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</si>
  <si>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</si>
  <si>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</si>
  <si>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</si>
  <si>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</si>
  <si>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</si>
  <si>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</si>
  <si>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</si>
  <si>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</si>
  <si>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</si>
  <si>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</si>
  <si>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</si>
  <si>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</si>
  <si>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</si>
  <si>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</si>
  <si>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</si>
  <si>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</si>
  <si>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</si>
  <si>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</si>
  <si>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</si>
  <si>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</si>
  <si>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</si>
  <si>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</si>
  <si>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</si>
  <si>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</si>
  <si>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</si>
  <si>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</si>
  <si>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</si>
  <si>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</si>
  <si>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</si>
  <si>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</si>
  <si>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</si>
  <si>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</si>
  <si>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</si>
  <si>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</si>
  <si>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</si>
  <si>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</si>
  <si>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</si>
  <si>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</si>
  <si>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</si>
  <si>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</si>
  <si>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</si>
  <si>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</si>
  <si>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</si>
  <si>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</si>
  <si>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</si>
  <si>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</si>
  <si>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</si>
  <si>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</si>
  <si>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</si>
  <si>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</si>
  <si>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</si>
  <si>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</si>
  <si>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</si>
  <si>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</si>
  <si>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</si>
  <si>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</si>
  <si>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</si>
  <si>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</si>
  <si>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</si>
  <si>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</si>
  <si>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</si>
  <si>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</si>
  <si>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</si>
  <si>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</si>
  <si>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</si>
  <si>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</si>
  <si>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</si>
  <si>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</si>
  <si>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</si>
  <si>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</si>
  <si>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</si>
  <si>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</si>
  <si>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</si>
  <si>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</si>
  <si>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</si>
  <si>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</si>
  <si>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</si>
  <si>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</si>
  <si>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</si>
  <si>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</si>
  <si>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</si>
  <si>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</si>
  <si>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</si>
  <si>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</si>
  <si>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</si>
  <si>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</si>
  <si>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</si>
  <si>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</si>
  <si>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</si>
  <si>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</si>
  <si>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</si>
  <si>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</si>
  <si>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</si>
  <si>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</si>
  <si>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</si>
  <si>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</si>
  <si>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</si>
  <si>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</si>
  <si>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</si>
  <si>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</si>
  <si>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</si>
  <si>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</si>
  <si>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</si>
  <si>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</si>
  <si>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</si>
  <si>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</si>
  <si>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</si>
  <si>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</si>
  <si>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</si>
  <si>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</si>
  <si>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</si>
  <si>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</si>
  <si>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</si>
  <si>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</si>
  <si>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</si>
  <si>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</si>
  <si>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</si>
  <si>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</si>
  <si>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</si>
  <si>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</si>
  <si>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</si>
  <si>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</si>
  <si>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</si>
  <si>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</si>
  <si>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</si>
  <si>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</si>
  <si>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</si>
  <si>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</si>
  <si>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</si>
  <si>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</si>
  <si>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</si>
  <si>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</si>
  <si>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</si>
  <si>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</si>
  <si>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</si>
  <si>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</si>
  <si>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</si>
  <si>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</si>
  <si>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</si>
  <si>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</si>
  <si>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</si>
  <si>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</si>
  <si>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</si>
  <si>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</si>
  <si>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</si>
  <si>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</si>
  <si>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</si>
  <si>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</si>
  <si>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</si>
  <si>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</si>
  <si>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</si>
  <si>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</si>
  <si>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</si>
  <si>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</si>
  <si>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</si>
  <si>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</si>
  <si>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</si>
  <si>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</si>
  <si>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</si>
  <si>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</si>
  <si>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</si>
  <si>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</si>
  <si>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</si>
  <si>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</si>
  <si>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</si>
  <si>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</si>
  <si>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</si>
  <si>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</si>
  <si>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</si>
  <si>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</si>
  <si>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</si>
  <si>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</si>
  <si>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</si>
  <si>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</si>
  <si>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</si>
  <si>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</si>
  <si>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</si>
  <si>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</si>
  <si>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</si>
  <si>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</si>
  <si>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</si>
  <si>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</si>
  <si>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</si>
  <si>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</si>
  <si>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</si>
  <si>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</si>
  <si>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</si>
  <si>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</si>
  <si>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</si>
  <si>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</si>
  <si>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</si>
  <si>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</si>
  <si>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</si>
  <si>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</si>
  <si>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</si>
  <si>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</si>
  <si>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</si>
  <si>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</si>
  <si>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</si>
  <si>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</si>
  <si>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</si>
  <si>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</si>
  <si>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</si>
  <si>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</si>
  <si>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</si>
  <si>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</si>
  <si>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</si>
  <si>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</si>
  <si>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</si>
  <si>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</si>
  <si>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</si>
  <si>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</si>
  <si>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</si>
  <si>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</si>
  <si>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</si>
  <si>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</si>
  <si>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</si>
  <si>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</si>
  <si>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</si>
  <si>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</si>
  <si>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</si>
  <si>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</si>
  <si>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</si>
  <si>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</si>
  <si>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</si>
  <si>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</si>
  <si>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</si>
  <si>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</si>
  <si>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</si>
  <si>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</si>
  <si>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</si>
  <si>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</si>
  <si>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</si>
  <si>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</si>
  <si>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</si>
  <si>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</si>
  <si>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</si>
  <si>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</si>
  <si>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</si>
  <si>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</si>
  <si>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</si>
  <si>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</si>
  <si>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</si>
  <si>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</si>
  <si>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</si>
  <si>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</si>
  <si>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</si>
  <si>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</si>
  <si>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</si>
  <si>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</si>
  <si>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</si>
  <si>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</si>
  <si>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</si>
  <si>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</si>
  <si>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</si>
  <si>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</si>
  <si>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</si>
  <si>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</si>
  <si>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</si>
  <si>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</si>
  <si>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</si>
  <si>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</si>
  <si>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</si>
  <si>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</si>
  <si>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</si>
  <si>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</si>
  <si>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</si>
  <si>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</si>
  <si>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</si>
  <si>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</si>
  <si>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</si>
  <si>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</si>
  <si>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</si>
  <si>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</si>
  <si>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</si>
  <si>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</si>
  <si>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</si>
  <si>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</si>
  <si>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</si>
  <si>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</si>
  <si>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</si>
  <si>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</si>
  <si>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</si>
  <si>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</si>
  <si>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</si>
  <si>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</si>
  <si>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</si>
  <si>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</si>
  <si>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</si>
  <si>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</si>
  <si>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</si>
  <si>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</si>
  <si>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</si>
  <si>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</si>
  <si>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</si>
  <si>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</si>
  <si>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</si>
  <si>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</si>
  <si>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</si>
  <si>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</si>
  <si>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</si>
  <si>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</si>
  <si>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</si>
  <si>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</si>
  <si>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</si>
  <si>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</si>
  <si>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</si>
  <si>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</si>
  <si>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</si>
  <si>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</si>
  <si>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</si>
  <si>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</si>
  <si>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</si>
  <si>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</si>
  <si>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</si>
  <si>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</si>
  <si>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</si>
  <si>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</si>
  <si>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</si>
  <si>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</si>
  <si>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</si>
  <si>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</si>
  <si>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</si>
  <si>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</si>
  <si>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</si>
  <si>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</si>
  <si>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</si>
  <si>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</si>
  <si>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</si>
  <si>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</si>
  <si>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</si>
  <si>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</si>
  <si>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</si>
  <si>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</si>
  <si>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</si>
  <si>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</si>
  <si>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</si>
  <si>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</si>
  <si>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</si>
  <si>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</si>
  <si>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</si>
  <si>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</si>
  <si>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</si>
  <si>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</si>
  <si>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</si>
  <si>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</si>
  <si>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</si>
  <si>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</si>
  <si>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</si>
  <si>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</si>
  <si>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</si>
  <si>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</si>
  <si>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</si>
  <si>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</si>
  <si>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</si>
  <si>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</si>
  <si>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</si>
  <si>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</si>
  <si>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</si>
  <si>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</si>
  <si>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</si>
  <si>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</si>
  <si>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</si>
  <si>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</si>
  <si>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</si>
  <si>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</si>
  <si>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</si>
  <si>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</si>
  <si>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</si>
  <si>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</si>
  <si>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</si>
  <si>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</si>
  <si>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</si>
  <si>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</si>
  <si>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</si>
  <si>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</si>
  <si>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</si>
  <si>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</si>
  <si>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</si>
  <si>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</si>
  <si>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</si>
  <si>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</si>
  <si>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</si>
  <si>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</si>
  <si>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</si>
  <si>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</si>
  <si>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</si>
  <si>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</si>
  <si>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</si>
  <si>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</si>
  <si>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</si>
  <si>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</si>
  <si>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</si>
  <si>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</si>
  <si>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</si>
  <si>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</si>
  <si>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</si>
  <si>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</si>
  <si>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</si>
  <si>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</si>
  <si>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</si>
  <si>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</si>
  <si>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</si>
  <si>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</si>
  <si>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</si>
  <si>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</si>
  <si>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</si>
  <si>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</si>
  <si>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</si>
  <si>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</si>
  <si>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</si>
  <si>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</si>
  <si>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</si>
  <si>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</si>
  <si>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</si>
  <si>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</si>
  <si>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</si>
  <si>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</si>
  <si>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</si>
  <si>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</si>
  <si>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</si>
  <si>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</si>
  <si>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</si>
  <si>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</si>
  <si>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</si>
  <si>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</si>
  <si>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</si>
  <si>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</si>
  <si>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</si>
  <si>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</si>
  <si>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</si>
  <si>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</si>
  <si>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</si>
  <si>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</si>
  <si>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</si>
  <si>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</si>
  <si>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</si>
  <si>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</si>
  <si>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</si>
  <si>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</si>
  <si>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</si>
  <si>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</si>
  <si>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</si>
  <si>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</si>
  <si>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</si>
  <si>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</si>
  <si>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</si>
  <si>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</si>
  <si>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</si>
  <si>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</si>
  <si>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</si>
  <si>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</si>
  <si>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</si>
  <si>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</si>
  <si>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</si>
  <si>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</si>
  <si>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</si>
  <si>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</si>
  <si>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</si>
  <si>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</si>
  <si>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</si>
  <si>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</si>
  <si>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</si>
  <si>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</si>
  <si>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</si>
  <si>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</si>
  <si>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</si>
  <si>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</si>
  <si>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</si>
  <si>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</si>
  <si>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</si>
  <si>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</si>
  <si>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</si>
  <si>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</si>
  <si>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</si>
  <si>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</si>
  <si>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</si>
  <si>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</si>
  <si>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</si>
  <si>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</si>
  <si>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</si>
  <si>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</si>
  <si>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</si>
  <si>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</si>
  <si>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</si>
  <si>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</si>
  <si>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</si>
  <si>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</si>
  <si>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</si>
  <si>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</si>
  <si>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</si>
  <si>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</si>
  <si>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</si>
  <si>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</si>
  <si>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</si>
  <si>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</si>
  <si>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</si>
  <si>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</si>
  <si>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</si>
  <si>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</si>
  <si>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</si>
  <si>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</si>
  <si>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</si>
  <si>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</si>
  <si>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</si>
  <si>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</si>
  <si>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</si>
  <si>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</si>
  <si>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</si>
  <si>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</si>
  <si>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</si>
  <si>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</si>
  <si>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</si>
  <si>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</si>
  <si>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</si>
  <si>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</si>
  <si>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</si>
  <si>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</si>
  <si>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</si>
  <si>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</si>
  <si>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</si>
  <si>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</si>
  <si>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</si>
  <si>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</si>
  <si>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</si>
  <si>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</si>
  <si>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</si>
  <si>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</si>
  <si>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</si>
  <si>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</si>
  <si>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</si>
  <si>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</si>
  <si>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</si>
  <si>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</si>
  <si>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</si>
  <si>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</si>
  <si>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</si>
  <si>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</si>
  <si>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</si>
  <si>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</si>
  <si>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</si>
  <si>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</si>
  <si>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</si>
  <si>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</si>
  <si>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</si>
  <si>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</si>
  <si>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</si>
  <si>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</si>
  <si>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</si>
  <si>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</si>
  <si>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</si>
  <si>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</si>
  <si>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</si>
  <si>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</si>
  <si>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</si>
  <si>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</si>
  <si>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</si>
  <si>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</si>
  <si>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</si>
  <si>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</si>
  <si>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</si>
  <si>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</si>
  <si>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</si>
  <si>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</si>
  <si>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</si>
  <si>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</si>
  <si>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</si>
  <si>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</si>
  <si>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</si>
  <si>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</si>
  <si>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</si>
  <si>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</si>
  <si>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</si>
  <si>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</si>
  <si>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</si>
  <si>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</si>
  <si>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</si>
  <si>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</si>
  <si>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</si>
  <si>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</si>
  <si>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</si>
  <si>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</si>
  <si>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</si>
  <si>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</si>
  <si>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</si>
  <si>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</si>
  <si>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</si>
  <si>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</si>
  <si>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</si>
  <si>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</si>
  <si>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</si>
  <si>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</si>
  <si>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</si>
  <si>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</si>
  <si>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</si>
  <si>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</si>
  <si>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</si>
  <si>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</si>
  <si>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</si>
  <si>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</si>
  <si>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</si>
  <si>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</si>
  <si>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</si>
  <si>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</si>
  <si>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</si>
  <si>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</si>
  <si>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</si>
  <si>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</si>
  <si>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</si>
  <si>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</si>
  <si>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</si>
  <si>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</si>
  <si>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</si>
  <si>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</si>
  <si>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</si>
  <si>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</si>
  <si>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</si>
  <si>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</si>
  <si>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</si>
  <si>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</si>
  <si>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</si>
  <si>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</si>
  <si>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</si>
  <si>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</si>
  <si>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</si>
  <si>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</si>
  <si>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</si>
  <si>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</si>
  <si>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</si>
  <si>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</si>
  <si>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</si>
  <si>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</si>
  <si>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</si>
  <si>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</si>
  <si>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</si>
  <si>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</si>
  <si>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</si>
  <si>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</si>
  <si>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</si>
  <si>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</si>
  <si>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</si>
  <si>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</si>
  <si>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</si>
  <si>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</si>
  <si>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</si>
  <si>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</si>
  <si>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</si>
  <si>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</si>
  <si>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</si>
  <si>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</si>
  <si>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</si>
  <si>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</si>
  <si>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</si>
  <si>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</si>
  <si>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</si>
  <si>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</si>
  <si>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</si>
  <si>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</si>
  <si>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</si>
  <si>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</si>
  <si>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</si>
  <si>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</si>
  <si>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</si>
  <si>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</si>
  <si>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</si>
  <si>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</si>
  <si>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</si>
  <si>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</si>
  <si>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</si>
  <si>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</si>
  <si>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</si>
  <si>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</si>
  <si>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</si>
  <si>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</si>
  <si>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</si>
  <si>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</si>
  <si>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</si>
  <si>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</si>
  <si>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</si>
  <si>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</si>
  <si>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</si>
  <si>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</si>
  <si>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</si>
  <si>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</si>
  <si>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</si>
  <si>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</si>
  <si>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</si>
  <si>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</si>
  <si>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</si>
  <si>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</si>
  <si>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</si>
  <si>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</si>
  <si>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</si>
  <si>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</si>
  <si>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</si>
  <si>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</si>
  <si>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</si>
  <si>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</si>
  <si>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</si>
  <si>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</si>
  <si>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</si>
  <si>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</si>
  <si>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</si>
  <si>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</si>
  <si>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</si>
  <si>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</si>
  <si>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</si>
  <si>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</si>
  <si>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</si>
  <si>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</si>
  <si>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</si>
  <si>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</si>
  <si>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</si>
  <si>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</si>
  <si>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</si>
  <si>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</si>
  <si>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</si>
  <si>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</si>
  <si>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</si>
  <si>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</si>
  <si>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</si>
  <si>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</si>
  <si>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</si>
  <si>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</si>
  <si>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</si>
  <si>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</si>
  <si>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</si>
  <si>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</si>
  <si>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</si>
  <si>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</si>
  <si>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</si>
  <si>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</si>
  <si>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</si>
  <si>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</si>
  <si>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</si>
  <si>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</si>
  <si>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</si>
  <si>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</si>
  <si>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</si>
  <si>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</si>
  <si>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</si>
  <si>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</si>
  <si>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</si>
  <si>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</si>
  <si>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</si>
  <si>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</si>
  <si>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</si>
  <si>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</si>
  <si>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</si>
  <si>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</si>
  <si>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</si>
  <si>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</si>
  <si>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</si>
  <si>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</si>
  <si>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</si>
  <si>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</si>
  <si>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</si>
  <si>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</si>
  <si>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</si>
  <si>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</si>
  <si>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</si>
  <si>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</si>
  <si>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</si>
  <si>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</si>
  <si>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</si>
  <si>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</si>
  <si>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</si>
  <si>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</si>
  <si>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</si>
  <si>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</si>
  <si>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</si>
  <si>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</si>
  <si>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</si>
  <si>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</si>
  <si>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</si>
  <si>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</si>
  <si>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</si>
  <si>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</si>
  <si>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</si>
  <si>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</si>
  <si>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</si>
  <si>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</si>
  <si>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</si>
  <si>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</si>
  <si>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</si>
  <si>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</si>
  <si>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</si>
  <si>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</si>
  <si>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</si>
  <si>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</si>
  <si>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</si>
  <si>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</si>
  <si>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</si>
  <si>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</si>
  <si>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</si>
  <si>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</si>
  <si>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</si>
  <si>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</si>
  <si>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</si>
  <si>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</si>
  <si>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</si>
  <si>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</si>
  <si>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</si>
  <si>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</si>
  <si>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</si>
  <si>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</si>
  <si>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</si>
  <si>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</si>
  <si>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</si>
  <si>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</si>
  <si>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</si>
  <si>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</si>
  <si>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</si>
  <si>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</si>
  <si>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</si>
  <si>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</si>
  <si>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</si>
  <si>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</si>
  <si>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</si>
  <si>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</si>
  <si>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</si>
  <si>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</si>
  <si>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</si>
  <si>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</si>
  <si>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</si>
  <si>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</si>
  <si>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</si>
  <si>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</si>
  <si>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</si>
  <si>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</si>
  <si>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</si>
  <si>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</si>
  <si>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</si>
  <si>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</si>
  <si>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</si>
  <si>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</si>
  <si>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</si>
  <si>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</si>
  <si>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</si>
  <si>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</si>
  <si>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</si>
  <si>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</si>
  <si>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</si>
  <si>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</si>
  <si>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</si>
  <si>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</si>
  <si>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</si>
  <si>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</si>
  <si>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</si>
  <si>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</si>
  <si>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</si>
  <si>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</si>
  <si>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</si>
  <si>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</si>
  <si>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</si>
  <si>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</si>
  <si>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</si>
  <si>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</si>
  <si>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</si>
  <si>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</si>
  <si>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</si>
  <si>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</si>
  <si>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</si>
  <si>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</si>
  <si>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</si>
  <si>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</si>
  <si>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</si>
  <si>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</si>
  <si>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</si>
  <si>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</si>
  <si>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</si>
  <si>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</si>
  <si>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</si>
  <si>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</si>
  <si>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</si>
  <si>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</si>
  <si>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</si>
  <si>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</si>
  <si>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</si>
  <si>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</si>
  <si>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</si>
  <si>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</si>
  <si>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</si>
  <si>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</si>
  <si>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</si>
  <si>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</si>
  <si>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</si>
  <si>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</si>
  <si>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</si>
  <si>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</si>
  <si>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</si>
  <si>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</si>
  <si>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</si>
  <si>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</si>
  <si>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</si>
  <si>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</si>
  <si>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</si>
  <si>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</si>
  <si>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</si>
  <si>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</si>
  <si>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</si>
  <si>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</si>
  <si>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</si>
  <si>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</si>
  <si>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</si>
  <si>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</si>
  <si>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</si>
  <si>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</si>
  <si>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</si>
  <si>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</si>
  <si>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</si>
  <si>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</si>
  <si>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</si>
  <si>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</si>
  <si>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</si>
  <si>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</si>
  <si>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</si>
  <si>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</si>
  <si>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</si>
  <si>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</si>
  <si>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</si>
  <si>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</si>
  <si>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</si>
  <si>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</si>
  <si>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</si>
  <si>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</si>
  <si>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</si>
  <si>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</si>
  <si>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</si>
  <si>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</si>
  <si>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</si>
  <si>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</si>
  <si>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</si>
  <si>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</si>
  <si>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</si>
  <si>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</si>
  <si>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</si>
  <si>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</si>
  <si>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</si>
  <si>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</si>
  <si>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</si>
  <si>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</si>
  <si>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</si>
  <si>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</si>
  <si>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</si>
  <si>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</si>
  <si>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</si>
  <si>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</si>
  <si>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</si>
  <si>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</si>
  <si>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</si>
  <si>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</si>
  <si>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</si>
  <si>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</si>
  <si>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</si>
  <si>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</si>
  <si>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</si>
  <si>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</si>
  <si>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</si>
  <si>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</si>
  <si>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</si>
  <si>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</si>
  <si>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</si>
  <si>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</si>
  <si>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</si>
  <si>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</si>
  <si>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</si>
  <si>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</si>
  <si>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</si>
  <si>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</si>
  <si>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</si>
  <si>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</si>
  <si>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</si>
  <si>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</si>
  <si>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</si>
  <si>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</si>
  <si>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</si>
  <si>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</si>
  <si>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</si>
  <si>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</si>
  <si>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</si>
  <si>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</si>
  <si>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</si>
  <si>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</si>
  <si>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</si>
  <si>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</si>
  <si>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</si>
  <si>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</si>
  <si>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</si>
  <si>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</si>
  <si>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</si>
  <si>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</si>
  <si>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</si>
  <si>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</si>
  <si>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</si>
  <si>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</si>
  <si>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</si>
  <si>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</si>
  <si>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</si>
  <si>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</si>
  <si>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</si>
  <si>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</si>
  <si>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</si>
  <si>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</si>
  <si>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</si>
  <si>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</si>
  <si>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</si>
  <si>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</si>
  <si>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</si>
  <si>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</si>
  <si>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</si>
  <si>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</si>
  <si>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</si>
  <si>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</si>
  <si>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</si>
  <si>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</si>
  <si>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</si>
  <si>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</si>
  <si>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</si>
  <si>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</si>
  <si>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</si>
  <si>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</si>
  <si>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</si>
  <si>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</si>
  <si>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</si>
  <si>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</si>
  <si>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</si>
  <si>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</si>
  <si>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</si>
  <si>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</si>
  <si>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</si>
  <si>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</si>
  <si>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</si>
  <si>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</si>
  <si>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</si>
  <si>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</si>
  <si>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</si>
  <si>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</si>
  <si>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</si>
  <si>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</si>
  <si>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</si>
  <si>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</si>
  <si>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</si>
  <si>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</si>
  <si>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</si>
  <si>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</si>
  <si>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</si>
  <si>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</si>
  <si>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</si>
  <si>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</si>
  <si>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</si>
  <si>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</si>
  <si>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</si>
  <si>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</si>
  <si>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</si>
  <si>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</si>
  <si>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</si>
  <si>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</si>
  <si>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</si>
  <si>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</si>
  <si>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</si>
  <si>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</si>
  <si>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</si>
  <si>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</si>
  <si>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</si>
  <si>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</si>
  <si>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</si>
  <si>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</si>
  <si>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</si>
  <si>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</si>
  <si>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</si>
  <si>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</si>
  <si>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</si>
  <si>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</si>
  <si>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</si>
  <si>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</si>
  <si>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</si>
  <si>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</si>
  <si>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</si>
  <si>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</si>
  <si>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</si>
  <si>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</si>
  <si>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</si>
  <si>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</si>
  <si>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</si>
  <si>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</si>
  <si>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</si>
  <si>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</si>
  <si>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</si>
  <si>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</si>
  <si>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</si>
  <si>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</si>
  <si>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</si>
  <si>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</si>
  <si>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</si>
  <si>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</si>
  <si>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</si>
  <si>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</si>
  <si>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</si>
  <si>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</si>
  <si>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</si>
  <si>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</si>
  <si>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</si>
  <si>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</si>
  <si>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</si>
  <si>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</si>
  <si>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</si>
  <si>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</si>
  <si>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</si>
  <si>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</si>
  <si>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</si>
  <si>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</si>
  <si>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</si>
  <si>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</si>
  <si>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</si>
  <si>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</si>
  <si>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</si>
  <si>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</si>
  <si>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</si>
  <si>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</si>
  <si>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</si>
  <si>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</si>
  <si>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</si>
  <si>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</si>
  <si>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</si>
  <si>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</si>
  <si>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</si>
  <si>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</si>
  <si>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</si>
  <si>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</si>
  <si>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</si>
  <si>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</si>
  <si>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</si>
  <si>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</si>
  <si>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</si>
  <si>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</si>
  <si>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</si>
  <si>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</si>
  <si>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</si>
  <si>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</si>
  <si>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</si>
  <si>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</si>
  <si>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</si>
  <si>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</si>
  <si>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</si>
  <si>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</si>
  <si>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</si>
  <si>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</si>
  <si>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</si>
  <si>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</si>
  <si>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</si>
  <si>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</si>
  <si>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</si>
  <si>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</si>
  <si>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</si>
  <si>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</si>
  <si>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</si>
  <si>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</si>
  <si>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</si>
  <si>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</si>
  <si>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</si>
  <si>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</si>
  <si>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</si>
  <si>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</si>
  <si>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</si>
  <si>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</si>
  <si>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</si>
  <si>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</si>
  <si>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</si>
  <si>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</si>
  <si>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</si>
  <si>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</si>
  <si>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</si>
  <si>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</si>
  <si>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</si>
  <si>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</si>
  <si>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</si>
  <si>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</si>
  <si>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</si>
  <si>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</si>
  <si>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</si>
  <si>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</si>
  <si>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</si>
  <si>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</si>
  <si>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</si>
  <si>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</si>
  <si>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</si>
  <si>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</si>
  <si>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</si>
  <si>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</si>
  <si>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</si>
  <si>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</si>
  <si>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</si>
  <si>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</si>
  <si>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</si>
  <si>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</si>
  <si>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</si>
  <si>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</si>
  <si>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</si>
  <si>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</si>
  <si>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</si>
  <si>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</si>
  <si>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</si>
  <si>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</si>
  <si>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</si>
  <si>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</si>
  <si>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</si>
  <si>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</si>
  <si>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</si>
  <si>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</si>
  <si>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</si>
  <si>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</si>
  <si>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</si>
  <si>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</si>
  <si>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</si>
  <si>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</si>
  <si>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</si>
  <si>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</si>
  <si>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</si>
  <si>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</si>
  <si>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</si>
  <si>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</si>
  <si>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</si>
  <si>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</si>
  <si>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</si>
  <si>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</si>
  <si>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</si>
  <si>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</si>
  <si>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</si>
  <si>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</si>
  <si>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</si>
  <si>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</si>
  <si>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</si>
  <si>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</si>
  <si>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</si>
  <si>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</si>
  <si>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</si>
  <si>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</si>
  <si>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</si>
  <si>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</si>
  <si>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</si>
  <si>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</si>
  <si>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</si>
  <si>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</si>
  <si>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</si>
  <si>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</si>
  <si>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</si>
  <si>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</si>
  <si>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</si>
  <si>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</si>
  <si>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</si>
  <si>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</si>
  <si>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</si>
  <si>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</si>
  <si>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</si>
  <si>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</si>
  <si>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</si>
  <si>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</si>
  <si>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</si>
  <si>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</si>
  <si>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</si>
  <si>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</si>
  <si>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</si>
  <si>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</si>
  <si>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</si>
  <si>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</si>
  <si>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</si>
  <si>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</si>
  <si>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</si>
  <si>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</si>
  <si>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</si>
  <si>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</si>
  <si>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</si>
  <si>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</si>
  <si>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</si>
  <si>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</si>
  <si>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</si>
  <si>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</si>
  <si>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</si>
  <si>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</si>
  <si>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</si>
  <si>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</si>
  <si>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</si>
  <si>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</si>
  <si>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</si>
  <si>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</si>
  <si>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</si>
  <si>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</si>
  <si>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</si>
  <si>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</si>
  <si>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</si>
  <si>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</si>
  <si>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</si>
  <si>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</si>
  <si>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</si>
  <si>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</si>
  <si>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</si>
  <si>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</si>
  <si>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</si>
  <si>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</si>
  <si>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</si>
  <si>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</si>
  <si>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</si>
  <si>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</si>
  <si>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</si>
  <si>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</si>
  <si>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</si>
  <si>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</si>
  <si>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</si>
  <si>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</si>
  <si>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</si>
  <si>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</si>
  <si>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</si>
  <si>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</si>
  <si>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</si>
  <si>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</si>
  <si>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</si>
  <si>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</si>
  <si>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</si>
  <si>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</si>
  <si>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</si>
  <si>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</si>
  <si>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</si>
  <si>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</si>
  <si>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</si>
  <si>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</si>
  <si>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</si>
  <si>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</si>
  <si>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</si>
  <si>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</si>
  <si>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</si>
  <si>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</si>
  <si>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</si>
  <si>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</si>
  <si>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</si>
  <si>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</si>
  <si>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</si>
  <si>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</si>
  <si>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</si>
  <si>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</si>
  <si>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</si>
  <si>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</si>
  <si>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</si>
  <si>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</si>
  <si>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</si>
  <si>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</si>
  <si>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</si>
  <si>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</si>
  <si>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</si>
  <si>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</si>
  <si>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</si>
  <si>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</si>
  <si>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</si>
  <si>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</si>
  <si>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</si>
  <si>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</si>
  <si>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</si>
  <si>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</si>
  <si>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</si>
  <si>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</si>
  <si>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</si>
  <si>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</si>
  <si>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</si>
  <si>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</si>
  <si>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</si>
  <si>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</si>
  <si>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</si>
  <si>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</si>
  <si>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</si>
  <si>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</si>
  <si>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</si>
  <si>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</si>
  <si>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</si>
  <si>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</si>
  <si>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</si>
  <si>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</si>
  <si>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</si>
  <si>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</si>
  <si>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</si>
  <si>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</si>
  <si>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</si>
  <si>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</si>
  <si>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</si>
  <si>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</si>
  <si>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</si>
  <si>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</si>
  <si>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</si>
  <si>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</si>
  <si>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</si>
  <si>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</si>
  <si>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</si>
  <si>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</si>
  <si>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</si>
  <si>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</si>
  <si>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</si>
  <si>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</si>
  <si>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</si>
  <si>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</si>
  <si>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</si>
  <si>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</si>
  <si>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</si>
  <si>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</si>
  <si>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</si>
  <si>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</si>
  <si>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</si>
  <si>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</si>
  <si>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</si>
  <si>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</si>
  <si>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</si>
  <si>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</si>
  <si>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</si>
  <si>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</si>
  <si>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</si>
  <si>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</si>
  <si>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</si>
  <si>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</si>
  <si>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</si>
  <si>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</si>
  <si>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</si>
  <si>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</si>
  <si>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</si>
  <si>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</si>
  <si>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</si>
  <si>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</si>
  <si>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</si>
  <si>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</si>
  <si>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</si>
  <si>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</si>
  <si>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</si>
  <si>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</si>
  <si>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</si>
  <si>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</si>
  <si>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</si>
  <si>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</si>
  <si>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</si>
  <si>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</si>
  <si>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</si>
  <si>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</si>
  <si>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</si>
  <si>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</si>
  <si>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</si>
  <si>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</si>
  <si>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</si>
  <si>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</si>
  <si>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</si>
  <si>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</si>
  <si>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</si>
  <si>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</si>
  <si>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</si>
  <si>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</si>
  <si>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</si>
  <si>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</si>
  <si>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</si>
  <si>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</si>
  <si>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</si>
  <si>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</si>
  <si>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</si>
  <si>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</si>
  <si>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</si>
  <si>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</si>
  <si>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</si>
  <si>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</si>
  <si>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</si>
  <si>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</si>
  <si>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</si>
  <si>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</si>
  <si>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</si>
  <si>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</si>
  <si>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</si>
  <si>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</si>
  <si>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</si>
  <si>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</si>
  <si>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</si>
  <si>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</si>
  <si>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</si>
  <si>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</si>
  <si>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</si>
  <si>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</si>
  <si>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</si>
  <si>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</si>
  <si>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</si>
  <si>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</si>
  <si>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</si>
  <si>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</si>
  <si>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</si>
  <si>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</si>
  <si>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</si>
  <si>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</si>
  <si>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</si>
  <si>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</si>
  <si>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</si>
  <si>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</si>
  <si>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</si>
  <si>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</si>
  <si>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</si>
  <si>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</si>
  <si>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</si>
  <si>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</si>
  <si>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</si>
  <si>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</si>
  <si>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</si>
  <si>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</si>
  <si>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</si>
  <si>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</si>
  <si>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</si>
  <si>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</si>
  <si>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</si>
  <si>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</si>
  <si>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</si>
  <si>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</si>
  <si>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</si>
  <si>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</si>
  <si>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</si>
  <si>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</si>
  <si>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</si>
  <si>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</si>
  <si>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</si>
  <si>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</si>
  <si>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</si>
  <si>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</si>
  <si>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</si>
  <si>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</si>
  <si>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</si>
  <si>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</si>
  <si>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</si>
  <si>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</si>
  <si>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</si>
  <si>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</si>
  <si>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</si>
  <si>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</si>
  <si>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</si>
  <si>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</si>
  <si>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</si>
  <si>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</si>
  <si>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</si>
  <si>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</si>
  <si>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</si>
  <si>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</si>
  <si>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</si>
  <si>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</si>
  <si>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</si>
  <si>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</si>
  <si>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</si>
  <si>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</si>
  <si>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</si>
  <si>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</si>
  <si>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</si>
  <si>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</si>
  <si>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</si>
  <si>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</si>
  <si>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</si>
  <si>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</si>
  <si>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</si>
  <si>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</si>
  <si>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</si>
  <si>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</si>
  <si>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</si>
  <si>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</si>
  <si>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</si>
  <si>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</si>
  <si>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</si>
  <si>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</si>
  <si>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</si>
  <si>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</si>
  <si>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</si>
  <si>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</si>
  <si>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</si>
  <si>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</si>
  <si>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</si>
  <si>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</si>
  <si>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</si>
  <si>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</si>
  <si>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</si>
  <si>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</si>
  <si>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</si>
  <si>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</si>
  <si>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</si>
  <si>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</si>
  <si>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</si>
  <si>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</si>
  <si>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</si>
  <si>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</si>
  <si>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</si>
  <si>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</si>
  <si>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</si>
  <si>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</si>
  <si>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</si>
  <si>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</si>
  <si>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</si>
  <si>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</si>
  <si>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</si>
  <si>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</si>
  <si>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</si>
  <si>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</si>
  <si>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</si>
  <si>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</si>
  <si>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</si>
  <si>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</si>
  <si>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</si>
  <si>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</si>
  <si>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</si>
  <si>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</si>
  <si>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</si>
  <si>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</si>
  <si>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</si>
  <si>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</si>
  <si>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</si>
  <si>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</si>
  <si>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</si>
  <si>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</si>
  <si>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</si>
  <si>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</si>
  <si>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</si>
  <si>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</si>
  <si>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</si>
  <si>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</si>
  <si>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</si>
  <si>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</si>
  <si>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</si>
  <si>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</si>
  <si>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</si>
  <si>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</si>
  <si>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</si>
  <si>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</si>
  <si>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</si>
  <si>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</si>
  <si>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</si>
  <si>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</si>
  <si>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</si>
  <si>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</si>
  <si>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</si>
  <si>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</si>
  <si>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</si>
  <si>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</si>
  <si>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</si>
  <si>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</si>
  <si>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</si>
  <si>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</si>
  <si>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</si>
  <si>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</si>
  <si>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</si>
  <si>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</si>
  <si>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</si>
  <si>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</si>
  <si>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</si>
  <si>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</si>
  <si>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</si>
  <si>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</si>
  <si>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</si>
  <si>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</si>
  <si>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</si>
  <si>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</si>
  <si>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</si>
  <si>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</si>
  <si>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</si>
  <si>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</si>
  <si>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</si>
  <si>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</si>
  <si>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</si>
  <si>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</si>
  <si>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</si>
  <si>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</si>
  <si>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</si>
  <si>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</si>
  <si>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</si>
  <si>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</si>
  <si>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</si>
  <si>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</si>
  <si>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</si>
  <si>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</si>
  <si>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</si>
  <si>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</si>
  <si>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</si>
  <si>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</si>
  <si>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</si>
  <si>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</si>
  <si>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</si>
  <si>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</si>
  <si>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</si>
  <si>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</si>
  <si>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</si>
  <si>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</si>
  <si>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</si>
  <si>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</si>
  <si>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</si>
  <si>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</si>
  <si>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</si>
  <si>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</si>
  <si>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</si>
  <si>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</si>
  <si>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</si>
  <si>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</si>
  <si>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</si>
  <si>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</si>
  <si>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</si>
  <si>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</si>
  <si>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</si>
  <si>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</si>
  <si>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</si>
  <si>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</si>
  <si>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</si>
  <si>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</si>
  <si>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</si>
  <si>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</si>
  <si>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</si>
  <si>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</si>
  <si>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</si>
  <si>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</si>
  <si>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</si>
  <si>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</si>
  <si>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</si>
  <si>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</si>
  <si>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</si>
  <si>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</si>
  <si>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</si>
  <si>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</si>
  <si>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</si>
  <si>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</si>
  <si>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</si>
  <si>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</si>
  <si>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</si>
  <si>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</si>
  <si>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</si>
  <si>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</si>
  <si>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</si>
  <si>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</si>
  <si>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</si>
  <si>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</si>
  <si>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</si>
  <si>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</si>
  <si>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</si>
  <si>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</si>
  <si>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</si>
  <si>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</si>
  <si>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</si>
  <si>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</si>
  <si>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</si>
  <si>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</si>
  <si>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</si>
  <si>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</si>
  <si>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</si>
  <si>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</si>
  <si>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</si>
  <si>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</si>
  <si>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</si>
  <si>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</si>
  <si>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</si>
  <si>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</si>
  <si>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</si>
  <si>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</si>
  <si>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</si>
  <si>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</si>
  <si>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</si>
  <si>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</si>
  <si>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</si>
  <si>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</si>
  <si>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</si>
  <si>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</si>
  <si>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</si>
  <si>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</si>
  <si>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</si>
  <si>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</si>
  <si>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</si>
  <si>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</si>
  <si>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</si>
  <si>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</si>
  <si>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</si>
  <si>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</si>
  <si>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</si>
  <si>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</si>
  <si>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</si>
  <si>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</si>
  <si>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</si>
  <si>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</si>
  <si>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</si>
  <si>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</si>
  <si>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</si>
  <si>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</si>
  <si>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</si>
  <si>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</si>
  <si>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</si>
  <si>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</si>
  <si>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</si>
  <si>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</si>
  <si>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</si>
  <si>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</si>
  <si>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</si>
  <si>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</si>
  <si>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</si>
  <si>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</si>
  <si>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</si>
  <si>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</si>
  <si>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</si>
  <si>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</si>
  <si>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</si>
  <si>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</si>
  <si>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</si>
  <si>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</si>
  <si>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</si>
  <si>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</si>
  <si>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</si>
  <si>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</si>
  <si>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</si>
  <si>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</si>
  <si>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</si>
  <si>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</si>
  <si>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</si>
  <si>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</si>
  <si>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</si>
  <si>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</si>
  <si>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</si>
  <si>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</si>
  <si>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</si>
  <si>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</si>
  <si>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</si>
  <si>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</si>
  <si>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</si>
  <si>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</si>
  <si>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</si>
  <si>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</si>
  <si>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</si>
  <si>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</si>
  <si>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</si>
  <si>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</si>
  <si>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</si>
  <si>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</si>
  <si>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</si>
  <si>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</si>
  <si>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</si>
  <si>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</si>
  <si>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</si>
  <si>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</si>
  <si>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</si>
  <si>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</si>
  <si>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</si>
  <si>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</si>
  <si>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</si>
  <si>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</si>
  <si>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</si>
  <si>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</si>
  <si>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</si>
  <si>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</si>
  <si>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</si>
  <si>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</si>
  <si>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</si>
  <si>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</si>
  <si>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</si>
  <si>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</si>
  <si>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</si>
  <si>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</si>
  <si>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</si>
  <si>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</si>
  <si>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</si>
  <si>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</si>
  <si>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</si>
  <si>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</si>
  <si>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</si>
  <si>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</si>
  <si>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</si>
  <si>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</si>
  <si>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</si>
  <si>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</si>
  <si>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</si>
  <si>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</si>
  <si>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</si>
  <si>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</si>
  <si>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</si>
  <si>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</si>
  <si>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</si>
  <si>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</si>
  <si>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</si>
  <si>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</si>
  <si>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</si>
  <si>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</si>
  <si>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</si>
  <si>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</si>
  <si>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</si>
  <si>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</si>
  <si>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</si>
  <si>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</si>
  <si>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</si>
  <si>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</si>
  <si>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</si>
  <si>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</si>
  <si>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</si>
  <si>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</si>
  <si>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</si>
  <si>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</si>
  <si>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</si>
  <si>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</si>
  <si>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</si>
  <si>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</si>
  <si>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</si>
  <si>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</si>
  <si>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</si>
  <si>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</si>
  <si>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</si>
  <si>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</si>
  <si>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</si>
  <si>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</si>
  <si>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</si>
  <si>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</si>
  <si>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</si>
  <si>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</si>
  <si>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</si>
  <si>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</si>
  <si>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</si>
  <si>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</si>
  <si>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</si>
  <si>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</si>
  <si>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</si>
  <si>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</si>
  <si>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</si>
  <si>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</si>
  <si>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</si>
  <si>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</si>
  <si>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</si>
  <si>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</si>
  <si>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</si>
  <si>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</si>
  <si>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</si>
  <si>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</si>
  <si>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</si>
  <si>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</si>
  <si>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</si>
  <si>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</si>
  <si>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</si>
  <si>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</si>
  <si>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</si>
  <si>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</si>
  <si>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</si>
  <si>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</si>
  <si>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</si>
  <si>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</si>
  <si>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</si>
  <si>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</si>
  <si>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</si>
  <si>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</si>
  <si>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</si>
  <si>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</si>
  <si>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</si>
  <si>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</si>
  <si>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</si>
  <si>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</si>
  <si>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</si>
  <si>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</si>
  <si>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</si>
  <si>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</si>
  <si>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</si>
  <si>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</si>
  <si>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</si>
  <si>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</si>
  <si>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</si>
  <si>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</si>
  <si>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</si>
  <si>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</si>
  <si>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</si>
  <si>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</si>
  <si>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</si>
  <si>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</si>
  <si>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</si>
  <si>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</si>
  <si>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</si>
  <si>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</si>
  <si>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</si>
  <si>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</si>
  <si>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</si>
  <si>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</si>
  <si>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</si>
  <si>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</si>
  <si>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</si>
  <si>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</si>
  <si>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</si>
  <si>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</si>
  <si>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</si>
  <si>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</si>
  <si>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</si>
  <si>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</si>
  <si>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</si>
  <si>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</si>
  <si>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</si>
  <si>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</si>
  <si>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</si>
  <si>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</si>
  <si>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</si>
  <si>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</si>
  <si>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</si>
  <si>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</si>
  <si>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</si>
  <si>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</si>
  <si>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</si>
  <si>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</si>
  <si>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</si>
  <si>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</si>
  <si>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</si>
  <si>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</si>
  <si>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</si>
  <si>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</si>
  <si>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</si>
  <si>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</si>
  <si>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</si>
  <si>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</si>
  <si>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</si>
  <si>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</si>
  <si>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</si>
  <si>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</si>
  <si>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</si>
  <si>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</si>
  <si>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</si>
  <si>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</si>
  <si>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</si>
  <si>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</si>
  <si>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</si>
  <si>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</si>
  <si>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</si>
  <si>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</si>
  <si>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</si>
  <si>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</si>
  <si>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</si>
  <si>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</si>
  <si>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</si>
  <si>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</si>
  <si>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</si>
  <si>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</si>
  <si>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</si>
  <si>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</si>
  <si>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</si>
  <si>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</si>
  <si>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</si>
  <si>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</si>
  <si>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</si>
  <si>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</si>
  <si>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</si>
  <si>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</si>
  <si>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</si>
  <si>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</si>
  <si>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</si>
  <si>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</si>
  <si>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</si>
  <si>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</si>
  <si>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</si>
  <si>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</si>
  <si>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</si>
  <si>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</si>
  <si>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</si>
  <si>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</si>
  <si>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</si>
  <si>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</si>
  <si>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</si>
  <si>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</si>
  <si>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</si>
  <si>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</si>
  <si>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</si>
  <si>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</si>
  <si>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</si>
  <si>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</si>
  <si>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</si>
  <si>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</si>
  <si>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</si>
  <si>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</si>
  <si>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</si>
  <si>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</si>
  <si>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</si>
  <si>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</si>
  <si>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</si>
  <si>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</si>
  <si>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</si>
  <si>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</si>
  <si>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</si>
  <si>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</si>
  <si>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</si>
  <si>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</si>
  <si>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</si>
  <si>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</si>
  <si>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</si>
  <si>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</si>
  <si>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</si>
  <si>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</si>
  <si>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</si>
  <si>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</si>
  <si>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</si>
  <si>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</si>
  <si>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</si>
  <si>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</si>
  <si>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</si>
  <si>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</si>
  <si>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</si>
  <si>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</si>
  <si>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</si>
  <si>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</si>
  <si>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</si>
  <si>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</si>
  <si>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</si>
  <si>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</si>
  <si>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</si>
  <si>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</si>
  <si>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</si>
  <si>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</si>
  <si>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</si>
  <si>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</si>
  <si>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</si>
  <si>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</si>
  <si>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</si>
  <si>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</si>
  <si>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</si>
  <si>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</si>
  <si>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</si>
  <si>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</si>
  <si>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</si>
  <si>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</si>
  <si>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</si>
  <si>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</si>
  <si>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</si>
  <si>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</si>
  <si>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</si>
  <si>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</si>
  <si>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</si>
  <si>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</si>
  <si>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</si>
  <si>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</si>
  <si>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</si>
  <si>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</si>
  <si>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</si>
  <si>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</si>
  <si>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</si>
  <si>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</si>
  <si>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</si>
  <si>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</si>
  <si>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</si>
  <si>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</si>
  <si>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</si>
  <si>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</si>
  <si>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</si>
  <si>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</si>
  <si>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</si>
  <si>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</si>
  <si>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</si>
  <si>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</si>
  <si>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</si>
  <si>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</si>
  <si>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</si>
  <si>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</si>
  <si>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</si>
  <si>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</si>
  <si>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</si>
  <si>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</si>
  <si>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</si>
  <si>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</si>
  <si>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</si>
  <si>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</si>
  <si>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</si>
  <si>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</si>
  <si>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</si>
  <si>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</si>
  <si>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</si>
  <si>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</si>
  <si>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</si>
  <si>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</si>
  <si>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</si>
  <si>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</si>
  <si>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</si>
  <si>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</si>
  <si>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</si>
  <si>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</si>
  <si>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</si>
  <si>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</si>
  <si>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</si>
  <si>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</si>
  <si>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</si>
  <si>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</si>
  <si>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</si>
  <si>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</si>
  <si>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</si>
  <si>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</si>
  <si>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</si>
  <si>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</si>
  <si>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</si>
  <si>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</si>
  <si>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</si>
  <si>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</si>
  <si>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</si>
  <si>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</si>
  <si>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</si>
  <si>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</si>
  <si>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</si>
  <si>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</si>
  <si>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</si>
  <si>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</si>
  <si>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</si>
  <si>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</si>
  <si>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</si>
  <si>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</si>
  <si>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</si>
  <si>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</si>
  <si>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</si>
  <si>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</si>
  <si>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</si>
  <si>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</si>
  <si>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</si>
  <si>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</si>
  <si>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</si>
  <si>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</si>
  <si>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</si>
  <si>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</si>
  <si>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</si>
  <si>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</si>
  <si>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</si>
  <si>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</si>
  <si>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</si>
  <si>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</si>
  <si>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</si>
  <si>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</si>
  <si>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</si>
  <si>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</si>
  <si>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</si>
  <si>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</si>
  <si>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</si>
  <si>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</si>
  <si>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</si>
  <si>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</si>
  <si>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</si>
  <si>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</si>
  <si>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</si>
  <si>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</si>
  <si>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</si>
  <si>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</si>
  <si>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</si>
  <si>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</si>
  <si>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</si>
  <si>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</si>
  <si>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</si>
  <si>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</si>
  <si>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</si>
  <si>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</si>
  <si>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</si>
  <si>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</si>
  <si>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</si>
  <si>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</si>
  <si>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</si>
  <si>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</si>
  <si>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</si>
  <si>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</si>
  <si>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</si>
  <si>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</si>
  <si>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</si>
  <si>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</si>
  <si>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</si>
  <si>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</si>
  <si>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</si>
  <si>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</si>
  <si>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</si>
  <si>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</si>
  <si>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</si>
  <si>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</si>
  <si>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</si>
  <si>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</si>
  <si>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</si>
  <si>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</si>
  <si>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</si>
  <si>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</si>
  <si>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</si>
  <si>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</si>
  <si>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</si>
  <si>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</si>
  <si>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</si>
  <si>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</si>
  <si>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</si>
  <si>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</si>
  <si>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</si>
  <si>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</si>
  <si>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</si>
  <si>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</si>
  <si>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</si>
  <si>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</si>
  <si>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</si>
  <si>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</si>
  <si>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</si>
  <si>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</si>
  <si>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</si>
  <si>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</si>
  <si>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</si>
  <si>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</si>
  <si>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</si>
  <si>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</si>
  <si>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</si>
  <si>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</si>
  <si>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</si>
  <si>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</si>
  <si>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</si>
  <si>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</si>
  <si>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</si>
  <si>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</si>
  <si>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</si>
  <si>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</si>
  <si>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</si>
  <si>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</si>
  <si>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</si>
  <si>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</si>
  <si>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</si>
  <si>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</si>
  <si>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</si>
  <si>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</si>
  <si>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</si>
  <si>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</si>
  <si>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</si>
  <si>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</si>
  <si>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</si>
  <si>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</si>
  <si>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</si>
  <si>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</si>
  <si>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</si>
  <si>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</si>
  <si>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</si>
  <si>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</si>
  <si>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</si>
  <si>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</si>
  <si>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</si>
  <si>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</si>
  <si>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</si>
  <si>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</si>
  <si>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</si>
  <si>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</si>
  <si>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</si>
  <si>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</si>
  <si>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</si>
  <si>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</si>
  <si>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</si>
  <si>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</si>
  <si>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</si>
  <si>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</si>
  <si>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</si>
  <si>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</si>
  <si>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</si>
  <si>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</si>
  <si>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</si>
  <si>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</si>
  <si>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</si>
  <si>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</si>
  <si>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</si>
  <si>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</si>
  <si>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</si>
  <si>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</si>
  <si>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</si>
  <si>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</si>
  <si>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</si>
  <si>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</si>
  <si>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</si>
  <si>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</si>
  <si>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</si>
  <si>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</si>
  <si>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</si>
  <si>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</si>
  <si>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</si>
  <si>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</si>
  <si>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</si>
  <si>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</si>
  <si>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</si>
  <si>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</si>
  <si>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</si>
  <si>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</si>
  <si>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</si>
  <si>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</si>
  <si>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</si>
  <si>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</si>
  <si>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</si>
  <si>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</si>
  <si>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</si>
  <si>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</si>
  <si>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</si>
  <si>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</si>
  <si>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</si>
  <si>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</si>
  <si>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</si>
  <si>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</si>
  <si>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</si>
  <si>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</si>
  <si>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</si>
  <si>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</si>
  <si>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</si>
  <si>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</si>
  <si>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</si>
  <si>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</si>
  <si>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</si>
  <si>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</si>
  <si>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</si>
  <si>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</si>
  <si>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</si>
  <si>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</si>
  <si>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</si>
  <si>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</si>
  <si>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</si>
  <si>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</si>
  <si>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</si>
  <si>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</si>
  <si>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</si>
  <si>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</si>
  <si>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</si>
  <si>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</si>
  <si>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</si>
  <si>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</si>
  <si>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</si>
  <si>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</si>
  <si>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</si>
  <si>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</si>
  <si>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</si>
  <si>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</si>
  <si>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</si>
  <si>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</si>
  <si>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</si>
  <si>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</si>
  <si>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</si>
  <si>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</si>
  <si>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</si>
  <si>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</si>
  <si>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</si>
  <si>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</si>
  <si>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</si>
  <si>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</si>
  <si>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</si>
  <si>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</si>
  <si>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</si>
  <si>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</si>
  <si>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</si>
  <si>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</si>
  <si>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</si>
  <si>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</si>
  <si>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</si>
  <si>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</si>
  <si>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</si>
  <si>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</si>
  <si>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</si>
  <si>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</si>
  <si>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</si>
  <si>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</si>
  <si>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</si>
  <si>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</si>
  <si>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</si>
  <si>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</si>
  <si>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</si>
  <si>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</si>
  <si>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</si>
  <si>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</si>
  <si>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</si>
  <si>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</si>
  <si>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</si>
  <si>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</si>
  <si>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</si>
  <si>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</si>
  <si>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</si>
  <si>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</si>
  <si>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</si>
  <si>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</si>
  <si>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</si>
  <si>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</si>
  <si>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</si>
  <si>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</si>
  <si>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</si>
  <si>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</si>
  <si>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</si>
  <si>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</si>
  <si>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</si>
  <si>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</si>
  <si>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</si>
  <si>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</si>
  <si>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</si>
  <si>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</si>
  <si>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</si>
  <si>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</si>
  <si>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</si>
  <si>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</si>
  <si>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</si>
  <si>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</si>
  <si>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</si>
  <si>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</si>
  <si>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</si>
  <si>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</si>
  <si>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</si>
  <si>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</si>
  <si>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</si>
  <si>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</si>
  <si>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</si>
  <si>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</si>
  <si>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</si>
  <si>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</si>
  <si>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</si>
  <si>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</si>
  <si>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</si>
  <si>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</si>
  <si>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</si>
  <si>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</si>
  <si>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</si>
  <si>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</si>
  <si>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</si>
  <si>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</si>
  <si>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</si>
  <si>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</si>
  <si>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</si>
  <si>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</si>
  <si>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</si>
  <si>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</si>
  <si>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</si>
  <si>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</si>
  <si>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</si>
  <si>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</si>
  <si>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</si>
  <si>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</si>
  <si>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</si>
  <si>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</si>
  <si>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</si>
  <si>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</si>
  <si>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</si>
  <si>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</si>
  <si>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</si>
  <si>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</si>
  <si>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</si>
  <si>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</si>
  <si>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</si>
  <si>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</si>
  <si>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</si>
  <si>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</si>
  <si>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</si>
  <si>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</si>
  <si>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</si>
  <si>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</si>
  <si>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</si>
  <si>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</si>
  <si>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</si>
  <si>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</si>
  <si>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</si>
  <si>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</si>
  <si>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</si>
  <si>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</si>
  <si>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</si>
  <si>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</si>
  <si>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</si>
  <si>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</si>
  <si>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</si>
  <si>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</si>
  <si>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</si>
  <si>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</si>
  <si>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</si>
  <si>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</si>
  <si>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</si>
  <si>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</si>
  <si>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</si>
  <si>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</si>
  <si>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</si>
  <si>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</si>
  <si>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</si>
  <si>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</si>
  <si>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</si>
  <si>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</si>
  <si>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</si>
  <si>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</si>
  <si>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</si>
  <si>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</si>
  <si>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</si>
  <si>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</si>
  <si>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</si>
  <si>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</si>
  <si>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</si>
  <si>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</si>
  <si>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</si>
  <si>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</si>
  <si>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</si>
  <si>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</si>
  <si>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</si>
  <si>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</si>
  <si>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</si>
  <si>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</si>
  <si>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</si>
  <si>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</si>
  <si>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</si>
  <si>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</si>
  <si>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</si>
  <si>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</si>
  <si>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</si>
  <si>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</si>
  <si>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</si>
  <si>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</si>
  <si>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</si>
  <si>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</si>
  <si>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</si>
  <si>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</si>
  <si>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</si>
  <si>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</si>
  <si>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</si>
  <si>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</si>
  <si>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</si>
  <si>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</si>
  <si>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</si>
  <si>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</si>
  <si>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</si>
  <si>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</si>
  <si>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</si>
  <si>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</si>
  <si>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</si>
  <si>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</si>
  <si>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</si>
  <si>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</si>
  <si>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</si>
  <si>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</si>
  <si>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</si>
  <si>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</si>
  <si>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</si>
  <si>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</si>
  <si>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</si>
  <si>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</si>
  <si>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</si>
  <si>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</si>
  <si>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</si>
  <si>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</si>
  <si>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</si>
  <si>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</si>
  <si>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</si>
  <si>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</si>
  <si>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</si>
  <si>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</si>
  <si>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</si>
  <si>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</si>
  <si>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</si>
  <si>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</si>
  <si>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</si>
  <si>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</si>
  <si>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</si>
  <si>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</si>
  <si>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</si>
  <si>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</si>
  <si>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</si>
  <si>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</si>
  <si>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</si>
  <si>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</si>
  <si>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</si>
  <si>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</si>
  <si>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</si>
  <si>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</si>
  <si>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</si>
  <si>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</si>
  <si>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</si>
  <si>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</si>
  <si>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</si>
  <si>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</si>
  <si>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</si>
  <si>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</si>
  <si>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</si>
  <si>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</si>
  <si>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</si>
  <si>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</si>
  <si>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</si>
  <si>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</si>
  <si>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</si>
  <si>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</si>
  <si>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</si>
  <si>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</si>
  <si>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</si>
  <si>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</si>
  <si>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</si>
  <si>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</si>
  <si>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</si>
  <si>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</si>
  <si>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</si>
  <si>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</si>
  <si>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</si>
  <si>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</si>
  <si>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</si>
  <si>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</si>
  <si>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</si>
  <si>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</si>
  <si>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</si>
  <si>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</si>
  <si>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</si>
  <si>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</si>
  <si>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</si>
  <si>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</si>
  <si>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</si>
  <si>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</si>
  <si>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</si>
  <si>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</si>
  <si>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</si>
  <si>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</si>
  <si>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</si>
  <si>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</si>
  <si>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</si>
  <si>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</si>
  <si>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</si>
  <si>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</si>
  <si>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</si>
  <si>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</si>
  <si>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</si>
  <si>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</si>
  <si>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</si>
  <si>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</si>
  <si>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</si>
  <si>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</si>
  <si>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</si>
  <si>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</si>
  <si>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</si>
  <si>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</si>
  <si>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</si>
  <si>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</si>
  <si>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</si>
  <si>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</si>
  <si>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</si>
  <si>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</si>
  <si>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</si>
  <si>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</si>
  <si>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</si>
  <si>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</si>
  <si>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</si>
  <si>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</si>
  <si>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</si>
  <si>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</si>
  <si>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</si>
  <si>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</si>
  <si>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</si>
  <si>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</si>
  <si>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</si>
  <si>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</si>
  <si>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</si>
  <si>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</si>
  <si>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</si>
  <si>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</si>
  <si>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</si>
  <si>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</si>
  <si>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</si>
  <si>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</si>
  <si>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</si>
  <si>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</si>
  <si>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</si>
  <si>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</si>
  <si>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</si>
  <si>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</si>
  <si>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</si>
  <si>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</si>
  <si>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</si>
  <si>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</si>
  <si>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</si>
  <si>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</si>
  <si>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</si>
  <si>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</si>
  <si>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</si>
  <si>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</si>
  <si>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</si>
  <si>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</si>
  <si>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</si>
  <si>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</si>
  <si>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</si>
  <si>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</si>
  <si>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</si>
  <si>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</si>
  <si>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</si>
  <si>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</si>
  <si>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</si>
  <si>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</si>
  <si>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</si>
  <si>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</si>
  <si>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</si>
  <si>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</si>
  <si>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</si>
  <si>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</si>
  <si>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</si>
  <si>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</si>
  <si>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</si>
  <si>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</si>
  <si>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</si>
  <si>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</si>
  <si>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</si>
  <si>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</si>
  <si>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</si>
  <si>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</si>
  <si>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</si>
  <si>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</si>
  <si>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</si>
  <si>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</si>
  <si>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</si>
  <si>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</si>
  <si>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</si>
  <si>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</si>
  <si>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</si>
  <si>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</si>
  <si>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</si>
  <si>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</si>
  <si>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</si>
  <si>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</si>
  <si>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</si>
  <si>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</si>
  <si>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</si>
  <si>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</si>
  <si>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</si>
  <si>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</si>
  <si>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</si>
  <si>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</si>
  <si>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</si>
  <si>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</si>
  <si>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</si>
  <si>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</si>
  <si>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</si>
  <si>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</si>
  <si>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</si>
  <si>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</si>
  <si>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</si>
  <si>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</si>
  <si>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</si>
  <si>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</si>
  <si>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</si>
  <si>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</si>
  <si>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</si>
  <si>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</si>
  <si>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</si>
  <si>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</si>
  <si>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</si>
  <si>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</si>
  <si>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</si>
  <si>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</si>
  <si>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</si>
  <si>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</si>
  <si>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</si>
  <si>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</si>
  <si>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</si>
  <si>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</si>
  <si>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</si>
  <si>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</si>
  <si>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</si>
  <si>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</si>
  <si>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</si>
  <si>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</si>
  <si>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</si>
  <si>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</si>
  <si>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</si>
  <si>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</si>
  <si>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</si>
  <si>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</si>
  <si>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</si>
  <si>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</si>
  <si>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</si>
  <si>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</si>
  <si>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</si>
  <si>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</si>
  <si>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</si>
  <si>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</si>
  <si>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</si>
  <si>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</si>
  <si>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</si>
  <si>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</si>
  <si>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</si>
  <si>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</si>
  <si>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</si>
  <si>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</si>
  <si>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</si>
  <si>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</si>
  <si>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</si>
  <si>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</si>
  <si>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</si>
  <si>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</si>
  <si>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</si>
  <si>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</si>
  <si>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</si>
  <si>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</si>
  <si>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</si>
  <si>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</si>
  <si>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</si>
  <si>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</si>
  <si>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</si>
  <si>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</si>
  <si>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</si>
  <si>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</si>
  <si>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</si>
  <si>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</si>
  <si>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</si>
  <si>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</si>
  <si>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</si>
  <si>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</si>
  <si>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</si>
  <si>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</si>
  <si>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</si>
  <si>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</si>
  <si>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</si>
  <si>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</si>
  <si>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</si>
  <si>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</si>
  <si>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</si>
  <si>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</si>
  <si>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</si>
  <si>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</si>
  <si>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</si>
  <si>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</si>
  <si>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</si>
  <si>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</si>
  <si>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</si>
  <si>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</si>
  <si>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</si>
  <si>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</si>
  <si>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</si>
  <si>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</si>
  <si>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</si>
  <si>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</si>
  <si>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</si>
  <si>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</si>
  <si>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</si>
  <si>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</si>
  <si>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</si>
  <si>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</si>
  <si>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</si>
  <si>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</si>
  <si>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</si>
  <si>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</si>
  <si>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</si>
  <si>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</si>
  <si>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</si>
  <si>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</si>
  <si>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</si>
  <si>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</si>
  <si>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</si>
  <si>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</si>
  <si>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</si>
  <si>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</si>
  <si>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</si>
  <si>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</si>
  <si>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</si>
  <si>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</si>
  <si>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</si>
  <si>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</si>
  <si>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</si>
  <si>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</si>
  <si>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</si>
  <si>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</si>
  <si>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</si>
  <si>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</si>
  <si>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</si>
  <si>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</si>
  <si>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</si>
  <si>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</si>
  <si>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</si>
  <si>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</si>
  <si>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</si>
  <si>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</si>
  <si>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</si>
  <si>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</si>
  <si>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</si>
  <si>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</si>
  <si>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</si>
  <si>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</si>
  <si>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</si>
  <si>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</si>
  <si>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</si>
  <si>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</si>
  <si>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</si>
  <si>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</si>
  <si>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</si>
  <si>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</si>
  <si>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</si>
  <si>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</si>
  <si>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</si>
  <si>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</si>
  <si>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</si>
  <si>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</si>
  <si>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</si>
  <si>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</si>
  <si>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</si>
  <si>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</si>
  <si>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</si>
  <si>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</si>
  <si>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</si>
  <si>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</si>
  <si>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</si>
  <si>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</si>
  <si>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</si>
  <si>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</si>
  <si>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</si>
  <si>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</si>
  <si>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</si>
  <si>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</si>
  <si>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</si>
  <si>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</si>
  <si>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</si>
  <si>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</si>
  <si>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</si>
  <si>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</si>
  <si>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</si>
  <si>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</si>
  <si>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</si>
  <si>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</si>
  <si>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</si>
  <si>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</si>
  <si>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</si>
  <si>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</si>
  <si>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</si>
  <si>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</si>
  <si>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</si>
  <si>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</si>
  <si>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</si>
  <si>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</si>
  <si>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</si>
  <si>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</si>
  <si>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</si>
  <si>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</si>
  <si>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</si>
  <si>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</si>
  <si>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</si>
  <si>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</si>
  <si>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</si>
  <si>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</si>
  <si>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</si>
  <si>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</si>
  <si>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</si>
  <si>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</si>
  <si>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</si>
  <si>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</si>
  <si>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</si>
  <si>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</si>
  <si>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</si>
  <si>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</si>
  <si>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</si>
  <si>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</si>
  <si>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</si>
  <si>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</si>
  <si>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</si>
  <si>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</si>
  <si>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</si>
  <si>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</si>
  <si>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</si>
  <si>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</si>
  <si>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</si>
  <si>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</si>
  <si>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</si>
  <si>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</si>
  <si>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</si>
  <si>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</si>
  <si>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</si>
  <si>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</si>
  <si>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</si>
  <si>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</si>
  <si>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</si>
  <si>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</si>
  <si>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</si>
  <si>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</si>
  <si>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</si>
  <si>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</si>
  <si>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</si>
  <si>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</si>
  <si>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</si>
  <si>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</si>
  <si>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</si>
  <si>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</si>
  <si>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</si>
  <si>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</si>
  <si>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</si>
  <si>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</si>
  <si>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</si>
  <si>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</si>
  <si>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</si>
  <si>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</si>
  <si>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</si>
  <si>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</si>
  <si>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</si>
  <si>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</si>
  <si>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</si>
  <si>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</si>
  <si>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</si>
  <si>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</si>
  <si>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</si>
  <si>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</si>
  <si>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</si>
  <si>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</si>
  <si>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</si>
  <si>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</si>
  <si>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</si>
  <si>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</si>
  <si>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</si>
  <si>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</si>
  <si>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</si>
  <si>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</si>
  <si>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</si>
  <si>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</si>
  <si>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</si>
  <si>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</si>
  <si>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</si>
  <si>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</si>
  <si>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</si>
  <si>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</si>
  <si>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</si>
  <si>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</si>
  <si>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</si>
  <si>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</si>
  <si>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</si>
  <si>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</si>
  <si>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</si>
  <si>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</si>
  <si>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</si>
  <si>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</si>
  <si>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</si>
  <si>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</si>
  <si>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</si>
  <si>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</si>
  <si>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</si>
  <si>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</si>
  <si>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</si>
  <si>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</si>
  <si>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</si>
  <si>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</si>
  <si>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</si>
  <si>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</si>
  <si>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</si>
  <si>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</si>
  <si>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</si>
  <si>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</si>
  <si>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</si>
  <si>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</si>
  <si>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</si>
  <si>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</si>
  <si>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</si>
  <si>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</si>
  <si>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</si>
  <si>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</si>
  <si>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</si>
  <si>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</si>
  <si>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</si>
  <si>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</si>
  <si>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</si>
  <si>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</si>
  <si>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</si>
  <si>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</si>
  <si>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</si>
  <si>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</si>
  <si>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</si>
  <si>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</si>
  <si>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</si>
  <si>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</si>
  <si>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</si>
  <si>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</si>
  <si>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</si>
  <si>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</si>
  <si>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</si>
  <si>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</si>
  <si>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</si>
  <si>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</si>
  <si>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</si>
  <si>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</si>
  <si>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</si>
  <si>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</si>
  <si>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</si>
  <si>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</si>
  <si>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</si>
  <si>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</si>
  <si>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</si>
  <si>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</si>
  <si>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</si>
  <si>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</si>
  <si>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</si>
  <si>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</si>
  <si>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</si>
  <si>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</si>
  <si>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</si>
  <si>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</si>
  <si>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</si>
  <si>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</si>
  <si>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</si>
  <si>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</si>
  <si>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</si>
  <si>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</si>
  <si>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</si>
  <si>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</si>
  <si>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</si>
  <si>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</si>
  <si>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</si>
  <si>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</si>
  <si>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</si>
  <si>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</si>
  <si>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</si>
  <si>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</si>
  <si>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</si>
  <si>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</si>
  <si>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</si>
  <si>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</si>
  <si>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</si>
  <si>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</si>
  <si>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</si>
  <si>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</si>
  <si>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</si>
  <si>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</si>
  <si>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</si>
  <si>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</si>
  <si>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</si>
  <si>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</si>
  <si>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</si>
  <si>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</si>
  <si>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</si>
  <si>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</si>
  <si>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</si>
  <si>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</si>
  <si>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</si>
  <si>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</si>
  <si>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</si>
  <si>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</si>
  <si>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</si>
  <si>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</si>
  <si>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</si>
  <si>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</si>
  <si>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</si>
  <si>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</si>
  <si>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</si>
  <si>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</si>
  <si>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</si>
  <si>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</si>
  <si>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</si>
  <si>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</si>
  <si>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</si>
  <si>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</si>
  <si>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</si>
  <si>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</si>
  <si>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</si>
  <si>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</si>
  <si>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</si>
  <si>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</si>
  <si>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</si>
  <si>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</si>
  <si>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</si>
  <si>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</si>
  <si>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</si>
  <si>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</si>
  <si>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</si>
  <si>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</si>
  <si>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</si>
  <si>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</si>
  <si>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</si>
  <si>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</si>
  <si>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</si>
  <si>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</si>
  <si>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</si>
  <si>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</si>
  <si>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</si>
  <si>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</si>
  <si>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</si>
  <si>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</si>
  <si>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</si>
  <si>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</si>
  <si>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</si>
  <si>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</si>
  <si>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</si>
  <si>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</si>
  <si>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</si>
  <si>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</si>
  <si>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</si>
  <si>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</si>
  <si>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</si>
  <si>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</si>
  <si>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</si>
  <si>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</si>
  <si>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</si>
  <si>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</si>
  <si>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</si>
  <si>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</si>
  <si>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</si>
  <si>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</si>
  <si>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</si>
  <si>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</si>
  <si>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</si>
  <si>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</si>
  <si>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</si>
  <si>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</si>
  <si>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</si>
  <si>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</si>
  <si>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</si>
  <si>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</si>
  <si>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</si>
  <si>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</si>
  <si>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</si>
  <si>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</si>
  <si>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</si>
  <si>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</si>
  <si>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</si>
  <si>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</si>
  <si>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</si>
  <si>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</si>
  <si>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</si>
  <si>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</si>
  <si>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</si>
  <si>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</si>
  <si>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</si>
  <si>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</si>
  <si>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</si>
  <si>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</si>
  <si>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</si>
  <si>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</si>
  <si>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</si>
  <si>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</si>
  <si>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</si>
  <si>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</si>
  <si>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</si>
  <si>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</si>
  <si>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</si>
  <si>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</si>
  <si>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</si>
  <si>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</si>
  <si>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</si>
  <si>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</si>
  <si>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</si>
  <si>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</si>
  <si>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</si>
  <si>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</si>
  <si>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</si>
  <si>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</si>
  <si>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</si>
  <si>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</si>
  <si>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</si>
  <si>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</si>
  <si>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</si>
  <si>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</si>
  <si>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</si>
  <si>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</si>
  <si>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</si>
  <si>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</si>
  <si>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</si>
  <si>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</si>
  <si>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</si>
  <si>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</si>
  <si>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</si>
  <si>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</si>
  <si>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</si>
  <si>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</si>
  <si>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</si>
  <si>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</si>
  <si>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</si>
  <si>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</si>
  <si>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</si>
  <si>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</si>
  <si>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</si>
  <si>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</si>
  <si>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</si>
  <si>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</si>
  <si>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</si>
  <si>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</si>
  <si>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</si>
  <si>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</si>
  <si>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</si>
  <si>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</si>
  <si>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</si>
  <si>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</si>
  <si>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</si>
  <si>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</si>
  <si>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</si>
  <si>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</si>
  <si>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</si>
  <si>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</si>
  <si>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</si>
  <si>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</si>
  <si>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</si>
  <si>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</si>
  <si>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</si>
  <si>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</si>
  <si>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</si>
  <si>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</si>
  <si>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</si>
  <si>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</si>
  <si>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</si>
  <si>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</si>
  <si>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</si>
  <si>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</si>
  <si>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</si>
  <si>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</si>
  <si>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</si>
  <si>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</si>
  <si>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</si>
  <si>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</si>
  <si>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</si>
  <si>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</si>
  <si>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</si>
  <si>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</si>
  <si>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</si>
  <si>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</si>
  <si>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</si>
  <si>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</si>
  <si>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</si>
  <si>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</si>
  <si>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</si>
  <si>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</si>
  <si>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</si>
  <si>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</si>
  <si>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</si>
  <si>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</si>
  <si>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</si>
  <si>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</si>
  <si>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</si>
  <si>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</si>
  <si>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</si>
  <si>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</si>
  <si>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</si>
  <si>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</si>
  <si>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</si>
  <si>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</si>
  <si>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</si>
  <si>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</si>
  <si>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</si>
  <si>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</si>
  <si>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</si>
  <si>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</si>
  <si>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</si>
  <si>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</si>
  <si>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</si>
  <si>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</si>
  <si>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</si>
  <si>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</si>
  <si>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</si>
  <si>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</si>
  <si>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</si>
  <si>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</si>
  <si>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</si>
  <si>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</si>
  <si>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</si>
  <si>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</si>
  <si>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</si>
  <si>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</si>
  <si>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</si>
  <si>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</si>
  <si>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</si>
  <si>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</si>
  <si>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</si>
  <si>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</si>
  <si>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</si>
  <si>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</si>
  <si>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</si>
  <si>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</si>
  <si>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</si>
  <si>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</si>
  <si>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</si>
  <si>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</si>
  <si>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</si>
  <si>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</si>
  <si>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</si>
  <si>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</si>
  <si>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</si>
  <si>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</si>
  <si>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</si>
  <si>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</si>
  <si>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</si>
  <si>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</si>
  <si>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</si>
  <si>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</si>
  <si>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</si>
  <si>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</si>
  <si>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</si>
  <si>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</si>
  <si>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</si>
  <si>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</si>
  <si>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</si>
  <si>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</si>
  <si>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</si>
  <si>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</si>
  <si>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</si>
  <si>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</si>
  <si>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</si>
  <si>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</si>
  <si>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</si>
  <si>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</si>
  <si>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</si>
  <si>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</si>
  <si>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</si>
  <si>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</si>
  <si>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</si>
  <si>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</si>
  <si>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</si>
  <si>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</si>
  <si>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</si>
  <si>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</si>
  <si>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</si>
  <si>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</si>
  <si>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</si>
  <si>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</si>
  <si>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</si>
  <si>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</si>
  <si>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</si>
  <si>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</si>
  <si>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</si>
  <si>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</si>
  <si>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</si>
  <si>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</si>
  <si>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</si>
  <si>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</si>
  <si>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</si>
  <si>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</si>
  <si>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</si>
  <si>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</si>
  <si>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</si>
  <si>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</si>
  <si>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</si>
  <si>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</si>
  <si>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</si>
  <si>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</si>
  <si>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</si>
  <si>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</si>
  <si>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</si>
  <si>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</si>
  <si>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</si>
  <si>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</si>
  <si>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</si>
  <si>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</si>
  <si>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</si>
  <si>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</si>
  <si>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</si>
  <si>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</si>
  <si>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</si>
  <si>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</si>
  <si>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</si>
  <si>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</si>
  <si>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</si>
  <si>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</si>
  <si>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</si>
  <si>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</si>
  <si>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</si>
  <si>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</si>
  <si>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</si>
  <si>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</si>
  <si>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</si>
  <si>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</si>
  <si>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</si>
  <si>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</si>
  <si>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</si>
  <si>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</si>
  <si>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</si>
  <si>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</si>
  <si>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</si>
  <si>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</si>
  <si>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</si>
  <si>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</si>
  <si>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</si>
  <si>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</si>
  <si>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</si>
  <si>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</si>
  <si>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</si>
  <si>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</si>
  <si>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</si>
  <si>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</si>
  <si>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</si>
  <si>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</si>
  <si>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</si>
  <si>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</si>
  <si>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</si>
  <si>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</si>
  <si>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</si>
  <si>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</si>
  <si>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</si>
  <si>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</si>
  <si>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</si>
  <si>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</si>
  <si>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</si>
  <si>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</si>
  <si>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</si>
  <si>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</si>
  <si>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</si>
  <si>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</si>
  <si>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</si>
  <si>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</si>
  <si>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</si>
  <si>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</si>
  <si>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</si>
  <si>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</si>
  <si>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</si>
  <si>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</si>
  <si>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</si>
  <si>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</si>
  <si>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</si>
  <si>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</si>
  <si>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</si>
  <si>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</si>
  <si>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</si>
  <si>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</si>
  <si>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</si>
  <si>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</si>
  <si>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</si>
  <si>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</si>
  <si>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</si>
  <si>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</si>
  <si>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</si>
  <si>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</si>
  <si>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</si>
  <si>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</si>
  <si>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</si>
  <si>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</si>
  <si>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</si>
  <si>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</si>
  <si>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</si>
  <si>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</si>
  <si>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</si>
  <si>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</si>
  <si>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</si>
  <si>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</si>
  <si>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</si>
  <si>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</si>
  <si>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</si>
  <si>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</si>
  <si>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</si>
  <si>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</si>
  <si>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</si>
  <si>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</si>
  <si>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</si>
  <si>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</si>
  <si>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</si>
  <si>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</si>
  <si>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</si>
  <si>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</si>
  <si>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</si>
  <si>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</si>
  <si>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</si>
  <si>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</si>
  <si>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</si>
  <si>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</si>
  <si>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</si>
  <si>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</si>
  <si>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</si>
  <si>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</si>
  <si>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</si>
  <si>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</si>
  <si>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</si>
  <si>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</si>
  <si>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</si>
  <si>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</si>
  <si>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</si>
  <si>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</si>
  <si>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</si>
  <si>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</si>
  <si>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</si>
  <si>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</si>
  <si>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</si>
  <si>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</si>
  <si>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</si>
  <si>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</si>
  <si>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</si>
  <si>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</si>
  <si>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</si>
  <si>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</si>
  <si>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</si>
  <si>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</si>
  <si>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</si>
  <si>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</si>
  <si>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</si>
  <si>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</si>
  <si>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</si>
  <si>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</si>
  <si>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</si>
  <si>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</si>
  <si>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</si>
  <si>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</si>
  <si>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</si>
  <si>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</si>
  <si>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</si>
  <si>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</si>
  <si>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</si>
  <si>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</si>
  <si>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</si>
  <si>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</si>
  <si>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</si>
  <si>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</si>
  <si>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</si>
  <si>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</si>
  <si>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</si>
  <si>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</si>
  <si>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</si>
  <si>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</si>
  <si>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</si>
  <si>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</si>
  <si>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</si>
  <si>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</si>
  <si>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</si>
  <si>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</si>
  <si>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</si>
  <si>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</si>
  <si>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</si>
  <si>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</si>
  <si>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</si>
  <si>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</si>
  <si>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</si>
  <si>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</si>
  <si>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</si>
  <si>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</si>
  <si>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</si>
  <si>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</si>
  <si>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</si>
  <si>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</si>
  <si>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</si>
  <si>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</si>
  <si>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</si>
  <si>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</si>
  <si>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</si>
  <si>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</si>
  <si>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</si>
  <si>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</si>
  <si>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</si>
  <si>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</si>
  <si>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</si>
  <si>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</si>
  <si>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</si>
  <si>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</si>
  <si>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</si>
  <si>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</si>
  <si>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</si>
  <si>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</si>
  <si>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</si>
  <si>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</si>
  <si>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</si>
  <si>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</si>
  <si>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</si>
  <si>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</si>
  <si>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</si>
  <si>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</si>
  <si>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</si>
  <si>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</si>
  <si>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</si>
  <si>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</si>
  <si>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</si>
  <si>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</si>
  <si>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</si>
  <si>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</si>
  <si>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</si>
  <si>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</si>
  <si>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</si>
  <si>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</si>
  <si>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</si>
  <si>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</si>
  <si>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</si>
  <si>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</si>
  <si>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</si>
  <si>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</si>
  <si>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</si>
  <si>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</si>
  <si>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</si>
  <si>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</si>
  <si>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</si>
  <si>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</si>
  <si>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</si>
  <si>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</si>
  <si>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</si>
  <si>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</si>
  <si>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</si>
  <si>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</si>
  <si>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</si>
  <si>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</si>
  <si>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</si>
  <si>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</si>
  <si>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</si>
  <si>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</si>
  <si>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</si>
  <si>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</si>
  <si>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</si>
  <si>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</si>
  <si>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</si>
  <si>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</si>
  <si>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</si>
  <si>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</si>
  <si>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</si>
  <si>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</si>
  <si>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</si>
  <si>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</si>
  <si>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</si>
  <si>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</si>
  <si>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</si>
  <si>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</si>
  <si>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</si>
  <si>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</si>
  <si>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</si>
  <si>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</si>
  <si>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</si>
  <si>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</si>
  <si>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</si>
  <si>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</si>
  <si>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</si>
  <si>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</si>
  <si>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</si>
  <si>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</si>
  <si>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</si>
  <si>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</si>
  <si>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</si>
  <si>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</si>
  <si>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</si>
  <si>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</si>
  <si>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</si>
  <si>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</si>
  <si>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</si>
  <si>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</si>
  <si>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</si>
  <si>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</si>
  <si>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</si>
  <si>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</si>
  <si>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</si>
  <si>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</si>
  <si>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</si>
  <si>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</si>
  <si>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</si>
  <si>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</si>
  <si>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</si>
  <si>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</si>
  <si>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</si>
  <si>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</si>
  <si>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</si>
  <si>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</si>
  <si>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</si>
  <si>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</si>
  <si>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</si>
  <si>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</si>
  <si>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</si>
  <si>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</si>
  <si>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</si>
  <si>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</si>
  <si>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</si>
  <si>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</si>
  <si>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</si>
  <si>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</si>
  <si>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</si>
  <si>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</si>
  <si>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</si>
  <si>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</si>
  <si>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</si>
  <si>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</si>
  <si>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</si>
  <si>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</si>
  <si>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</si>
  <si>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</si>
  <si>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</si>
  <si>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</si>
  <si>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</si>
  <si>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</si>
  <si>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</si>
  <si>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</si>
  <si>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</si>
  <si>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</si>
  <si>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</si>
  <si>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</si>
  <si>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</si>
  <si>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</si>
  <si>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</si>
  <si>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</si>
  <si>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</si>
  <si>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</si>
  <si>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</si>
  <si>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</si>
  <si>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</si>
  <si>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</si>
  <si>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</si>
  <si>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</si>
  <si>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</si>
  <si>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</si>
  <si>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</si>
  <si>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</si>
  <si>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</si>
  <si>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</si>
  <si>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</si>
  <si>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</si>
  <si>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</si>
  <si>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</si>
  <si>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</si>
  <si>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</si>
  <si>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</si>
  <si>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</si>
  <si>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</si>
  <si>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</si>
  <si>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</si>
  <si>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</si>
  <si>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</si>
  <si>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</si>
  <si>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</si>
  <si>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</si>
  <si>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</si>
  <si>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</si>
  <si>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</si>
  <si>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</si>
  <si>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</si>
  <si>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</si>
  <si>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</si>
  <si>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</si>
  <si>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</si>
  <si>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</si>
  <si>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</si>
  <si>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</si>
  <si>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</si>
  <si>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</si>
  <si>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</si>
  <si>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</si>
  <si>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</si>
  <si>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</si>
  <si>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</si>
  <si>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</si>
  <si>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</si>
  <si>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</si>
  <si>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</si>
  <si>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</si>
  <si>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</si>
  <si>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</si>
  <si>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</si>
  <si>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</si>
  <si>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</si>
  <si>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</si>
  <si>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</si>
  <si>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</si>
  <si>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</si>
  <si>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</si>
  <si>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</si>
  <si>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</si>
  <si>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</si>
  <si>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</si>
  <si>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</si>
  <si>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</si>
  <si>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</si>
  <si>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</si>
  <si>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</si>
  <si>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</si>
  <si>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</si>
  <si>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</si>
  <si>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</si>
  <si>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</si>
  <si>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</si>
  <si>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</si>
  <si>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</si>
  <si>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</si>
  <si>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</si>
  <si>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</si>
  <si>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</si>
  <si>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</si>
  <si>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</si>
  <si>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</si>
  <si>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</si>
  <si>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</si>
  <si>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</si>
  <si>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</si>
  <si>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</si>
  <si>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</si>
  <si>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</si>
  <si>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</si>
  <si>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</si>
  <si>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</si>
  <si>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</si>
  <si>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</si>
  <si>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</si>
  <si>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</si>
  <si>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</si>
  <si>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</si>
  <si>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</si>
  <si>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</si>
  <si>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</si>
  <si>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</si>
  <si>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</si>
  <si>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</si>
  <si>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</si>
  <si>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</si>
  <si>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</si>
  <si>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</si>
  <si>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</si>
  <si>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</si>
  <si>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</si>
  <si>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</si>
  <si>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</si>
  <si>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</si>
  <si>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</si>
  <si>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</si>
  <si>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</si>
  <si>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</si>
  <si>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</si>
  <si>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</si>
  <si>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</si>
  <si>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</si>
  <si>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</si>
  <si>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</si>
  <si>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</si>
  <si>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</si>
  <si>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</si>
  <si>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</si>
  <si>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</si>
  <si>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</si>
  <si>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</si>
  <si>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</si>
  <si>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</si>
  <si>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</si>
  <si>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</si>
  <si>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</si>
  <si>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</si>
  <si>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</si>
  <si>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</si>
  <si>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</si>
  <si>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</si>
  <si>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</si>
  <si>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</si>
  <si>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</si>
  <si>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</si>
  <si>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</si>
  <si>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</si>
  <si>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</si>
  <si>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</si>
  <si>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</si>
  <si>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</si>
  <si>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</si>
  <si>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</si>
  <si>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</si>
  <si>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</si>
  <si>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</si>
  <si>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</si>
  <si>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</si>
  <si>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</si>
  <si>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</si>
  <si>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</si>
  <si>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</si>
  <si>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</si>
  <si>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</si>
  <si>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</si>
  <si>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</si>
  <si>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</si>
  <si>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</si>
  <si>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</si>
  <si>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</si>
  <si>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</si>
  <si>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</si>
  <si>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</si>
  <si>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</si>
  <si>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</si>
  <si>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</si>
  <si>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</si>
  <si>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</si>
  <si>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</si>
  <si>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</si>
  <si>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</si>
  <si>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</si>
  <si>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</si>
  <si>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</si>
  <si>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</si>
  <si>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</si>
  <si>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</si>
  <si>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</si>
  <si>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</si>
  <si>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</si>
  <si>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</si>
  <si>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</si>
  <si>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</si>
  <si>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</si>
  <si>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</si>
  <si>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</si>
  <si>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</si>
  <si>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</si>
  <si>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</si>
  <si>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</si>
  <si>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</si>
  <si>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</si>
  <si>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</si>
  <si>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</si>
  <si>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</si>
  <si>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</si>
  <si>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</si>
  <si>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</si>
  <si>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</si>
  <si>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</si>
  <si>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</si>
  <si>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</si>
  <si>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</si>
  <si>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</si>
  <si>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</si>
  <si>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</si>
  <si>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</si>
  <si>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</si>
  <si>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</si>
  <si>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</si>
  <si>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</si>
  <si>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</si>
  <si>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</si>
  <si>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</si>
  <si>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</si>
  <si>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</si>
  <si>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</si>
  <si>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</si>
  <si>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</si>
  <si>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</si>
  <si>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</si>
  <si>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</si>
  <si>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</si>
  <si>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</si>
  <si>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</si>
  <si>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</si>
  <si>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</si>
  <si>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</si>
  <si>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</si>
  <si>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</si>
  <si>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</si>
  <si>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</si>
  <si>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</si>
  <si>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</si>
  <si>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</si>
  <si>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</si>
  <si>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</si>
  <si>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</si>
  <si>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</si>
  <si>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</si>
  <si>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</si>
  <si>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</si>
  <si>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</si>
  <si>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</si>
  <si>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</si>
  <si>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</si>
  <si>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</si>
  <si>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</si>
  <si>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</si>
  <si>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</si>
  <si>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</si>
  <si>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</si>
  <si>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</si>
  <si>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</si>
  <si>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</si>
  <si>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</si>
  <si>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</si>
  <si>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</si>
  <si>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</si>
  <si>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</si>
  <si>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</si>
  <si>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</si>
  <si>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</si>
  <si>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</si>
  <si>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</si>
  <si>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</si>
  <si>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</si>
  <si>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</si>
  <si>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</si>
  <si>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</si>
  <si>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</si>
  <si>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</si>
  <si>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</si>
  <si>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</si>
  <si>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</si>
  <si>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</si>
  <si>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</si>
  <si>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</si>
  <si>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</si>
  <si>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</si>
  <si>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</si>
  <si>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</si>
  <si>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</si>
  <si>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</si>
  <si>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</si>
  <si>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</si>
  <si>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</si>
  <si>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</si>
  <si>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</si>
  <si>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</si>
  <si>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</si>
  <si>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</si>
  <si>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</si>
  <si>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</si>
  <si>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</si>
  <si>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</si>
  <si>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</si>
  <si>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</si>
  <si>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</si>
  <si>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</si>
  <si>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</si>
  <si>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</si>
  <si>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</si>
  <si>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</si>
  <si>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</si>
  <si>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</si>
  <si>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</si>
  <si>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</si>
  <si>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</si>
  <si>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</si>
  <si>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</si>
  <si>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</si>
  <si>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</si>
  <si>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</si>
  <si>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</si>
  <si>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</si>
  <si>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</si>
  <si>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</si>
  <si>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</si>
  <si>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</si>
  <si>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</si>
  <si>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</si>
  <si>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</si>
  <si>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</si>
  <si>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</si>
  <si>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</si>
  <si>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</si>
  <si>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</si>
  <si>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</si>
  <si>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</si>
  <si>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</si>
  <si>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</si>
  <si>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</si>
  <si>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</si>
  <si>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</si>
  <si>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</si>
  <si>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</si>
  <si>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</si>
  <si>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</si>
  <si>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</si>
  <si>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</si>
  <si>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</si>
  <si>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</si>
  <si>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</si>
  <si>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</si>
  <si>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</si>
  <si>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</si>
  <si>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</si>
  <si>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</si>
  <si>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</si>
  <si>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</si>
  <si>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</si>
  <si>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</si>
  <si>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</si>
  <si>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</si>
  <si>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</si>
  <si>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</si>
  <si>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</si>
  <si>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</si>
  <si>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</si>
  <si>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</si>
  <si>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</si>
  <si>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</si>
  <si>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</si>
  <si>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</si>
  <si>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</si>
  <si>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</si>
  <si>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</si>
  <si>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</si>
  <si>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</si>
  <si>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</si>
  <si>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</si>
  <si>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</si>
  <si>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</si>
  <si>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</si>
  <si>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</si>
  <si>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</si>
  <si>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</si>
  <si>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</si>
  <si>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</si>
  <si>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</si>
  <si>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</si>
  <si>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</si>
  <si>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</si>
  <si>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</si>
  <si>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</si>
  <si>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</si>
  <si>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</si>
  <si>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</si>
  <si>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</si>
  <si>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</si>
  <si>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</si>
  <si>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</si>
  <si>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</si>
  <si>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</si>
  <si>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</si>
  <si>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</si>
  <si>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</si>
  <si>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</si>
  <si>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</si>
  <si>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</si>
  <si>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</si>
  <si>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</si>
  <si>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</si>
  <si>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</si>
  <si>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</si>
  <si>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</si>
  <si>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</si>
  <si>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</si>
  <si>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</si>
  <si>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</si>
  <si>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</si>
  <si>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</si>
  <si>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</si>
  <si>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</si>
  <si>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</si>
  <si>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</si>
  <si>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</si>
  <si>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</si>
  <si>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</si>
  <si>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</si>
  <si>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</si>
  <si>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</si>
  <si>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</si>
  <si>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</si>
  <si>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</si>
  <si>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</si>
  <si>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</si>
  <si>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</si>
  <si>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</si>
  <si>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</si>
  <si>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</si>
  <si>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</si>
  <si>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</si>
  <si>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</si>
  <si>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</si>
  <si>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</si>
  <si>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</si>
  <si>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</si>
  <si>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</si>
  <si>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</si>
  <si>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</si>
  <si>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</si>
  <si>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</si>
  <si>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</si>
  <si>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</si>
  <si>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</si>
  <si>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</si>
  <si>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</si>
  <si>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</si>
  <si>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</si>
  <si>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</si>
  <si>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</si>
  <si>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</si>
  <si>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</si>
  <si>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</si>
  <si>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</si>
  <si>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</si>
  <si>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</si>
  <si>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</si>
  <si>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</si>
  <si>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</si>
  <si>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</si>
  <si>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</si>
  <si>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</si>
  <si>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</si>
  <si>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</si>
  <si>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</si>
  <si>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</si>
  <si>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</si>
  <si>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</si>
  <si>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</si>
  <si>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</si>
  <si>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</si>
  <si>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</si>
  <si>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</si>
  <si>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</si>
  <si>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</si>
  <si>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</si>
  <si>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</si>
  <si>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</si>
  <si>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</si>
  <si>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</si>
  <si>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</si>
  <si>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</si>
  <si>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</si>
  <si>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</si>
  <si>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</si>
  <si>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</si>
  <si>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</si>
  <si>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</si>
  <si>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</si>
  <si>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</si>
  <si>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</si>
  <si>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</si>
  <si>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</si>
  <si>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</si>
  <si>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</si>
  <si>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</si>
  <si>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</si>
  <si>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</si>
  <si>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</si>
  <si>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</si>
  <si>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</si>
  <si>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</si>
  <si>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</si>
  <si>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</si>
  <si>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</si>
  <si>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</si>
  <si>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</si>
  <si>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</si>
  <si>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</si>
  <si>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</si>
  <si>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</si>
  <si>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</si>
  <si>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</si>
  <si>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</si>
  <si>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</si>
  <si>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</si>
  <si>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</si>
  <si>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</si>
  <si>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</si>
  <si>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</si>
  <si>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</si>
  <si>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</si>
  <si>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</si>
  <si>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</si>
  <si>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</si>
  <si>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</si>
  <si>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</si>
  <si>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</si>
  <si>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</si>
  <si>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</si>
  <si>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</si>
  <si>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</si>
  <si>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</si>
  <si>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</si>
  <si>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</si>
  <si>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</si>
  <si>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</si>
  <si>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</si>
  <si>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</si>
  <si>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</si>
  <si>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</si>
  <si>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</si>
  <si>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</si>
  <si>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</si>
  <si>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</si>
  <si>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</si>
  <si>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</si>
  <si>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</si>
  <si>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</si>
  <si>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</si>
  <si>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</si>
  <si>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</si>
  <si>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</si>
  <si>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</si>
  <si>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</si>
  <si>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</si>
  <si>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</si>
  <si>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</si>
  <si>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</si>
  <si>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</si>
  <si>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</si>
  <si>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</si>
  <si>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</si>
  <si>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</si>
  <si>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</si>
  <si>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</si>
  <si>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</si>
  <si>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</si>
  <si>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</si>
  <si>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</si>
  <si>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</si>
  <si>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</si>
  <si>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</si>
  <si>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</si>
  <si>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</si>
  <si>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</si>
  <si>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</si>
  <si>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</si>
  <si>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</si>
  <si>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</si>
  <si>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</si>
  <si>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</si>
  <si>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</si>
  <si>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</si>
  <si>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</si>
  <si>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</si>
  <si>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</si>
  <si>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</si>
  <si>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</si>
  <si>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</si>
  <si>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</si>
  <si>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</si>
  <si>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</si>
  <si>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</si>
  <si>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</si>
  <si>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</si>
  <si>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</si>
  <si>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</si>
  <si>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</si>
  <si>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</si>
  <si>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</si>
  <si>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</si>
  <si>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</si>
  <si>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</si>
  <si>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</si>
  <si>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</si>
  <si>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</si>
  <si>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</si>
  <si>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</si>
  <si>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</si>
  <si>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</si>
  <si>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</si>
  <si>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</si>
  <si>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</si>
  <si>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</si>
  <si>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</si>
  <si>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</si>
  <si>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</si>
  <si>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</si>
  <si>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</si>
  <si>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</si>
  <si>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</si>
  <si>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</si>
  <si>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</si>
  <si>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</si>
  <si>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</si>
  <si>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</si>
  <si>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</si>
  <si>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</si>
  <si>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</si>
  <si>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</si>
  <si>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</si>
  <si>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</si>
  <si>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</si>
  <si>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</si>
  <si>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</si>
  <si>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</si>
  <si>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</si>
  <si>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</si>
  <si>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</si>
  <si>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</si>
  <si>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</si>
  <si>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</si>
  <si>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</si>
  <si>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</si>
  <si>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</si>
  <si>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</si>
  <si>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</si>
  <si>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</si>
  <si>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</si>
  <si>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</si>
  <si>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</si>
  <si>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</si>
  <si>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</si>
  <si>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</si>
  <si>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</si>
  <si>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</si>
  <si>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</si>
  <si>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</si>
  <si>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</si>
  <si>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</si>
  <si>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</si>
  <si>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</si>
  <si>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</si>
  <si>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</si>
  <si>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</si>
  <si>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</si>
  <si>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</si>
  <si>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</si>
  <si>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</si>
  <si>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</si>
  <si>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</si>
  <si>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</si>
  <si>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</si>
  <si>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</si>
  <si>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</si>
  <si>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</si>
  <si>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</si>
  <si>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</si>
  <si>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</si>
  <si>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</si>
  <si>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</si>
  <si>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</si>
  <si>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</si>
  <si>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</si>
  <si>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</si>
  <si>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</si>
  <si>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</si>
  <si>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</si>
  <si>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</si>
  <si>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</si>
  <si>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</si>
  <si>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</si>
  <si>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</si>
  <si>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</si>
  <si>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</si>
  <si>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</si>
  <si>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</si>
  <si>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</si>
  <si>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</si>
  <si>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</si>
  <si>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</si>
  <si>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</si>
  <si>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</si>
  <si>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</si>
  <si>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</si>
  <si>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</si>
  <si>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</si>
  <si>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</si>
  <si>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</si>
  <si>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</si>
  <si>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</si>
  <si>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</si>
  <si>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</si>
  <si>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</si>
  <si>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</si>
  <si>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</si>
  <si>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</si>
  <si>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</si>
  <si>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</si>
  <si>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</si>
  <si>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</si>
  <si>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</si>
  <si>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</si>
  <si>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</si>
  <si>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</si>
  <si>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</si>
  <si>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</si>
  <si>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</si>
  <si>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</si>
  <si>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</si>
  <si>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</si>
  <si>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</si>
  <si>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</si>
  <si>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</si>
  <si>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</si>
  <si>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</si>
  <si>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</si>
  <si>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</si>
  <si>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</si>
  <si>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</si>
  <si>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</si>
  <si>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</si>
  <si>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</si>
  <si>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</si>
  <si>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</si>
  <si>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</si>
  <si>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</si>
  <si>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</si>
  <si>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</si>
  <si>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</si>
  <si>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</si>
  <si>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</si>
  <si>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</si>
  <si>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</si>
  <si>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</si>
  <si>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</si>
  <si>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</si>
  <si>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</si>
  <si>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</si>
  <si>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</si>
  <si>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</si>
  <si>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</si>
  <si>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</si>
  <si>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</si>
  <si>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</si>
  <si>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</si>
  <si>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</si>
  <si>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</si>
  <si>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</si>
  <si>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</si>
  <si>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</si>
  <si>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</si>
  <si>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</si>
  <si>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</si>
  <si>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</si>
  <si>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</si>
  <si>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</si>
  <si>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</si>
  <si>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</si>
  <si>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</si>
  <si>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</si>
  <si>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</si>
  <si>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</si>
  <si>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</si>
  <si>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</si>
  <si>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</si>
  <si>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</si>
  <si>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</si>
  <si>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</si>
  <si>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</si>
  <si>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</si>
  <si>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</si>
  <si>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</si>
  <si>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</si>
  <si>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</si>
  <si>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</si>
  <si>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</si>
  <si>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</si>
  <si>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</si>
  <si>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</si>
  <si>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</si>
  <si>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</si>
  <si>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</si>
  <si>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</si>
  <si>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</si>
  <si>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</si>
  <si>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</si>
  <si>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</si>
  <si>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</si>
  <si>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</si>
  <si>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</si>
  <si>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</si>
  <si>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</si>
  <si>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</si>
  <si>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</si>
  <si>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</si>
  <si>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</si>
  <si>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</si>
  <si>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</si>
  <si>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</si>
  <si>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</si>
  <si>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</si>
  <si>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</si>
  <si>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</si>
  <si>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</si>
  <si>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</si>
  <si>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</si>
  <si>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</si>
  <si>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</si>
  <si>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</si>
  <si>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</si>
  <si>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</si>
  <si>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</si>
  <si>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</si>
  <si>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</si>
  <si>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</si>
  <si>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</si>
  <si>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</si>
  <si>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</si>
  <si>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</si>
  <si>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</si>
  <si>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</si>
  <si>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</si>
  <si>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</si>
  <si>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</si>
  <si>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</si>
  <si>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</si>
  <si>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</si>
  <si>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</si>
  <si>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</si>
  <si>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</si>
  <si>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</si>
  <si>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</si>
  <si>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</si>
  <si>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</si>
  <si>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</si>
  <si>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</si>
  <si>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</si>
  <si>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</si>
  <si>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</si>
  <si>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</si>
  <si>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</si>
  <si>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</si>
  <si>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</si>
  <si>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</si>
  <si>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</si>
  <si>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</si>
  <si>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</si>
  <si>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</si>
  <si>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</si>
  <si>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</si>
  <si>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</si>
  <si>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</si>
  <si>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</si>
  <si>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</si>
  <si>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</si>
  <si>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</si>
  <si>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</si>
  <si>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</si>
  <si>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</si>
  <si>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</si>
  <si>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</si>
  <si>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</si>
  <si>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</si>
  <si>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</si>
  <si>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</si>
  <si>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</si>
  <si>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</si>
  <si>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</si>
  <si>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</si>
  <si>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</si>
  <si>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</si>
  <si>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</si>
  <si>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</si>
  <si>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</si>
  <si>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</si>
  <si>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</si>
  <si>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</si>
  <si>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</si>
  <si>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</si>
  <si>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</si>
  <si>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</si>
  <si>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</si>
  <si>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</si>
  <si>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</si>
  <si>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</si>
  <si>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</si>
  <si>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</si>
  <si>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</si>
  <si>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</si>
  <si>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</si>
  <si>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</si>
  <si>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</si>
  <si>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</si>
  <si>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</si>
  <si>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</si>
  <si>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</si>
  <si>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</si>
  <si>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</si>
  <si>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</si>
  <si>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</si>
  <si>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</si>
  <si>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</si>
  <si>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</si>
  <si>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</si>
  <si>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</si>
  <si>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</si>
  <si>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</si>
  <si>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</si>
  <si>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</si>
  <si>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</si>
  <si>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</si>
  <si>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</si>
  <si>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</si>
  <si>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</si>
  <si>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</si>
  <si>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</si>
  <si>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</si>
  <si>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</si>
  <si>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</si>
  <si>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</si>
  <si>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</si>
  <si>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</si>
  <si>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</si>
  <si>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</si>
  <si>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</si>
  <si>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</si>
  <si>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</si>
  <si>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</si>
  <si>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</si>
  <si>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</si>
  <si>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</si>
  <si>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</si>
  <si>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</si>
  <si>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</si>
  <si>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</si>
  <si>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</si>
  <si>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</si>
  <si>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</si>
  <si>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</si>
  <si>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</si>
  <si>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</si>
  <si>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</si>
  <si>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</si>
  <si>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</si>
  <si>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</si>
  <si>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</si>
  <si>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</si>
  <si>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</si>
  <si>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</si>
  <si>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</si>
  <si>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</si>
  <si>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</si>
  <si>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</si>
  <si>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</si>
  <si>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</si>
  <si>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</si>
  <si>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</si>
  <si>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</si>
  <si>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</si>
  <si>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</si>
  <si>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</si>
  <si>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</si>
  <si>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</si>
  <si>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</si>
  <si>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</si>
  <si>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</si>
  <si>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</si>
  <si>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</si>
  <si>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</si>
  <si>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</si>
  <si>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</si>
  <si>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</si>
  <si>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</si>
  <si>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</si>
  <si>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</si>
  <si>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</si>
  <si>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</si>
  <si>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</si>
  <si>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</si>
  <si>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</si>
  <si>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</si>
  <si>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</si>
  <si>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</si>
  <si>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</si>
  <si>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</si>
  <si>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</si>
  <si>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</si>
  <si>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</si>
  <si>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</si>
  <si>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</si>
  <si>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</si>
  <si>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</si>
  <si>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</si>
  <si>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</si>
  <si>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</si>
  <si>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</si>
  <si>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</si>
  <si>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</si>
  <si>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</si>
  <si>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</si>
  <si>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</si>
  <si>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</si>
  <si>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</si>
  <si>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</si>
  <si>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</si>
  <si>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</si>
  <si>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</si>
  <si>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</si>
  <si>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</si>
  <si>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</si>
  <si>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</si>
  <si>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</si>
  <si>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</si>
  <si>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</si>
  <si>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</si>
  <si>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</si>
  <si>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</si>
  <si>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</si>
  <si>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</si>
  <si>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</si>
  <si>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</si>
  <si>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</si>
  <si>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</si>
  <si>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</si>
  <si>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</si>
  <si>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</si>
  <si>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</si>
  <si>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</si>
  <si>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</si>
  <si>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</si>
  <si>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</si>
  <si>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</si>
  <si>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</si>
  <si>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</si>
  <si>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</si>
  <si>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</si>
  <si>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</si>
  <si>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</si>
  <si>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</si>
  <si>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</si>
  <si>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</si>
  <si>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</si>
  <si>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</si>
  <si>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</si>
  <si>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</si>
  <si>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</si>
  <si>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</si>
  <si>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</si>
  <si>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</si>
  <si>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</si>
  <si>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</si>
  <si>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</si>
  <si>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</si>
  <si>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</si>
  <si>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</si>
  <si>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</si>
  <si>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</si>
  <si>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</si>
  <si>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</si>
  <si>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</si>
  <si>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</si>
  <si>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</si>
  <si>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</si>
  <si>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</si>
  <si>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</si>
  <si>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</si>
  <si>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</si>
  <si>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</si>
  <si>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</si>
  <si>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</si>
  <si>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</si>
  <si>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</si>
  <si>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</si>
  <si>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</si>
  <si>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</si>
  <si>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</si>
  <si>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</si>
  <si>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</si>
  <si>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</si>
  <si>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</si>
  <si>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</si>
  <si>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</si>
  <si>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</si>
  <si>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</si>
  <si>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</si>
  <si>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</si>
  <si>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</si>
  <si>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</si>
  <si>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</si>
  <si>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</si>
  <si>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</si>
  <si>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</si>
  <si>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</si>
  <si>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</si>
  <si>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</si>
  <si>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</si>
  <si>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</si>
  <si>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</si>
  <si>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</si>
  <si>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</si>
  <si>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</si>
  <si>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</si>
  <si>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</si>
  <si>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</si>
  <si>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</si>
  <si>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</si>
  <si>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</si>
  <si>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</si>
  <si>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</si>
  <si>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</si>
  <si>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</si>
  <si>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</si>
  <si>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</si>
  <si>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</si>
  <si>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</si>
  <si>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</si>
  <si>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</si>
  <si>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</si>
  <si>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</si>
  <si>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</si>
  <si>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</si>
  <si>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</si>
  <si>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</si>
  <si>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</si>
  <si>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</si>
  <si>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</si>
  <si>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</si>
  <si>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</si>
  <si>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</si>
  <si>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</si>
  <si>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</si>
  <si>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</si>
  <si>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</si>
  <si>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</si>
  <si>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</si>
  <si>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</si>
  <si>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</si>
  <si>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</si>
  <si>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</si>
  <si>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</si>
  <si>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</si>
  <si>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</si>
  <si>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</si>
  <si>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</si>
  <si>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</si>
  <si>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</si>
  <si>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</si>
  <si>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</si>
  <si>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</si>
  <si>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</si>
  <si>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</si>
  <si>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</si>
  <si>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</si>
  <si>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</si>
  <si>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</si>
  <si>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</si>
  <si>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</si>
  <si>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</si>
  <si>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</si>
  <si>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</si>
  <si>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</si>
  <si>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</si>
  <si>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</si>
  <si>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</si>
  <si>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</si>
  <si>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</si>
  <si>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</si>
  <si>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</si>
  <si>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</si>
  <si>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</si>
  <si>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</si>
  <si>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</si>
  <si>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</si>
  <si>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</si>
  <si>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</si>
  <si>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</si>
  <si>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</si>
  <si>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</si>
  <si>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</si>
  <si>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</si>
  <si>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</si>
  <si>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</si>
  <si>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</si>
  <si>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</si>
  <si>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</si>
  <si>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</si>
  <si>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</si>
  <si>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</si>
  <si>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</si>
  <si>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</si>
  <si>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</si>
  <si>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</si>
  <si>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</si>
  <si>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</si>
  <si>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</si>
  <si>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</si>
  <si>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</si>
  <si>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</si>
  <si>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</si>
  <si>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</si>
  <si>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</si>
  <si>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</si>
  <si>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</si>
  <si>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</si>
  <si>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</si>
  <si>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</si>
  <si>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</si>
  <si>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</si>
  <si>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</si>
  <si>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</si>
  <si>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</si>
  <si>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</si>
  <si>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</si>
  <si>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</si>
  <si>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</si>
  <si>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</si>
  <si>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</si>
  <si>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</si>
  <si>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</si>
  <si>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</si>
  <si>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</si>
  <si>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</si>
  <si>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</si>
  <si>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</si>
  <si>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</si>
  <si>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</si>
  <si>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</si>
  <si>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</si>
  <si>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</si>
  <si>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</si>
  <si>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</si>
  <si>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</si>
  <si>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</si>
  <si>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</si>
  <si>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</si>
  <si>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</si>
  <si>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</si>
  <si>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</si>
  <si>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</si>
  <si>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</si>
  <si>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</si>
  <si>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</si>
  <si>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</si>
  <si>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</si>
  <si>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</si>
  <si>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</si>
  <si>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</si>
  <si>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</si>
  <si>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</si>
  <si>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</si>
  <si>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</si>
  <si>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</si>
  <si>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</si>
  <si>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</si>
  <si>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</si>
  <si>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</si>
  <si>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</si>
  <si>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</si>
  <si>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</si>
  <si>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</si>
  <si>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</si>
  <si>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</si>
  <si>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</si>
  <si>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</si>
  <si>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</si>
  <si>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</si>
  <si>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</si>
  <si>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</si>
  <si>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</si>
  <si>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</si>
  <si>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</si>
  <si>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</si>
  <si>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</si>
  <si>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</si>
  <si>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</si>
  <si>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</si>
  <si>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</si>
  <si>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</si>
  <si>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</si>
  <si>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</si>
  <si>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</si>
  <si>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</si>
  <si>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</si>
  <si>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</si>
  <si>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</si>
  <si>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</si>
  <si>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</si>
  <si>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</si>
  <si>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</si>
  <si>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</si>
  <si>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</si>
  <si>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</si>
  <si>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</si>
  <si>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</si>
  <si>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</si>
  <si>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</si>
  <si>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</si>
  <si>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</si>
  <si>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</si>
  <si>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</si>
  <si>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</si>
  <si>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</si>
  <si>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</si>
  <si>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</si>
  <si>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</si>
  <si>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</si>
  <si>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</si>
  <si>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</si>
  <si>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</si>
  <si>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</si>
  <si>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</si>
  <si>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</si>
  <si>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</si>
  <si>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</si>
  <si>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</si>
  <si>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</si>
  <si>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</si>
  <si>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</si>
  <si>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</si>
  <si>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</si>
  <si>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</si>
  <si>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</si>
  <si>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</si>
  <si>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</si>
  <si>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</si>
  <si>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</si>
  <si>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</si>
  <si>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</si>
  <si>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</si>
  <si>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</si>
  <si>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</si>
  <si>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</si>
  <si>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</si>
  <si>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</si>
  <si>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</si>
  <si>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</si>
  <si>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</si>
  <si>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</si>
  <si>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</si>
  <si>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</si>
  <si>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</si>
  <si>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</si>
  <si>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</si>
  <si>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</si>
  <si>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</si>
  <si>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</si>
  <si>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</si>
  <si>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</si>
  <si>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</si>
  <si>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</si>
  <si>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</si>
  <si>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</si>
  <si>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</si>
  <si>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</si>
  <si>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</si>
  <si>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</si>
  <si>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</si>
  <si>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</si>
  <si>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</si>
  <si>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</si>
  <si>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</si>
  <si>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</si>
  <si>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</si>
  <si>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</si>
  <si>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</si>
  <si>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</si>
  <si>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</si>
  <si>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</si>
  <si>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</si>
  <si>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</si>
  <si>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</si>
  <si>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</si>
  <si>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</si>
  <si>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</si>
  <si>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</si>
  <si>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</si>
  <si>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</si>
  <si>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</si>
  <si>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</si>
  <si>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</si>
  <si>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</si>
  <si>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</si>
  <si>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</si>
  <si>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</si>
  <si>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</si>
  <si>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</si>
  <si>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</si>
  <si>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</si>
  <si>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</si>
  <si>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</si>
  <si>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</si>
  <si>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</si>
  <si>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</si>
  <si>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</si>
  <si>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</si>
  <si>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</si>
  <si>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</si>
  <si>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</si>
  <si>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</si>
  <si>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</si>
  <si>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</si>
  <si>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</si>
  <si>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</si>
  <si>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</si>
  <si>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</si>
  <si>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</si>
  <si>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</si>
  <si>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</si>
  <si>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</si>
  <si>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</si>
  <si>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</si>
  <si>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</si>
  <si>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</si>
  <si>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</si>
  <si>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</si>
  <si>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</si>
  <si>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</si>
  <si>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</si>
  <si>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</si>
  <si>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</si>
  <si>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</si>
  <si>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</si>
  <si>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</si>
  <si>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</si>
  <si>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</si>
  <si>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</si>
  <si>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</si>
  <si>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</si>
  <si>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</si>
  <si>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</si>
  <si>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</si>
  <si>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</si>
  <si>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</si>
  <si>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</si>
  <si>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</si>
  <si>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</si>
  <si>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</si>
  <si>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</si>
  <si>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</si>
  <si>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</si>
  <si>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</si>
  <si>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</si>
  <si>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</si>
  <si>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</si>
  <si>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</si>
  <si>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</si>
  <si>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</si>
  <si>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</si>
  <si>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</si>
  <si>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</si>
  <si>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</si>
  <si>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</si>
  <si>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</si>
  <si>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</si>
  <si>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</si>
  <si>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</si>
  <si>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</si>
  <si>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</si>
  <si>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</si>
  <si>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</si>
  <si>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</si>
  <si>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</si>
  <si>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</si>
  <si>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</si>
  <si>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</si>
  <si>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</si>
  <si>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</si>
  <si>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</si>
  <si>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</si>
  <si>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</si>
  <si>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</si>
  <si>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</si>
  <si>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</si>
  <si>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</si>
  <si>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</si>
  <si>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</si>
  <si>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</si>
  <si>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</si>
  <si>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</si>
  <si>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</si>
  <si>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</si>
  <si>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</si>
  <si>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</si>
  <si>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</si>
  <si>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</si>
  <si>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</si>
  <si>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</si>
  <si>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</si>
  <si>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</si>
  <si>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</si>
  <si>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</si>
  <si>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</si>
  <si>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</si>
  <si>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</si>
  <si>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</si>
  <si>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</si>
  <si>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</si>
  <si>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</si>
  <si>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</si>
  <si>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</si>
  <si>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</si>
  <si>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</si>
  <si>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</si>
  <si>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</si>
  <si>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</si>
  <si>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</si>
  <si>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</si>
  <si>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</si>
  <si>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</si>
  <si>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</si>
  <si>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</si>
  <si>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</si>
  <si>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</si>
  <si>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</si>
  <si>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</si>
  <si>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</si>
  <si>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</si>
  <si>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</si>
  <si>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</si>
  <si>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</si>
  <si>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</si>
  <si>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</si>
  <si>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</si>
  <si>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</si>
  <si>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</si>
  <si>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</si>
  <si>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</si>
  <si>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</si>
  <si>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</si>
  <si>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</si>
  <si>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</si>
  <si>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</si>
  <si>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</si>
  <si>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</si>
  <si>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</si>
  <si>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</si>
  <si>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</si>
  <si>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</si>
  <si>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</si>
  <si>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</si>
  <si>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</si>
  <si>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</si>
  <si>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</si>
  <si>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</si>
  <si>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</si>
  <si>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</si>
  <si>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</si>
  <si>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</si>
  <si>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</si>
  <si>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</si>
  <si>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</si>
  <si>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</si>
  <si>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</si>
  <si>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</si>
  <si>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</si>
  <si>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</si>
  <si>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</si>
  <si>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</si>
  <si>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</si>
  <si>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</si>
  <si>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</si>
  <si>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</si>
  <si>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</si>
  <si>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</si>
  <si>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</si>
  <si>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</si>
  <si>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</si>
  <si>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</si>
  <si>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</si>
  <si>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</si>
  <si>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</si>
  <si>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</si>
  <si>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</si>
  <si>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</si>
  <si>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</si>
  <si>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</si>
  <si>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</si>
  <si>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</si>
  <si>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</si>
  <si>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</si>
  <si>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</si>
  <si>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</si>
  <si>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</si>
  <si>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</si>
  <si>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</si>
  <si>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</si>
  <si>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</si>
  <si>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</si>
  <si>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</si>
  <si>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</si>
  <si>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</si>
  <si>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</si>
  <si>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</si>
  <si>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</si>
  <si>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</si>
  <si>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</si>
  <si>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</si>
  <si>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</si>
  <si>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</si>
  <si>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</si>
  <si>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</si>
  <si>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</si>
  <si>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</si>
  <si>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</si>
  <si>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</si>
  <si>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</si>
  <si>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</si>
  <si>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</si>
  <si>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</si>
  <si>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</si>
  <si>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</si>
  <si>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</si>
  <si>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</si>
  <si>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</si>
  <si>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</si>
  <si>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</si>
  <si>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</si>
  <si>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</si>
  <si>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</si>
  <si>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</si>
  <si>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</si>
  <si>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</si>
  <si>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</si>
  <si>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</si>
  <si>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</si>
  <si>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</si>
  <si>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</si>
  <si>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</si>
  <si>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</si>
  <si>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</si>
  <si>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</si>
  <si>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</si>
  <si>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</si>
  <si>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</si>
  <si>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</si>
  <si>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</si>
  <si>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</si>
  <si>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</si>
  <si>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</si>
  <si>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</si>
  <si>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</si>
  <si>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</si>
  <si>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</si>
  <si>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</si>
  <si>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</si>
  <si>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</si>
  <si>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</si>
  <si>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</si>
  <si>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</si>
  <si>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</si>
  <si>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</si>
  <si>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</si>
  <si>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</si>
  <si>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</si>
  <si>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</si>
  <si>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</si>
  <si>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</si>
  <si>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</si>
  <si>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</si>
  <si>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</si>
  <si>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</si>
  <si>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</si>
  <si>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</si>
  <si>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</si>
  <si>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</si>
  <si>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</si>
  <si>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</si>
  <si>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</si>
  <si>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</si>
  <si>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</si>
  <si>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</si>
  <si>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</si>
  <si>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</si>
  <si>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</si>
  <si>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</si>
  <si>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</si>
  <si>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</si>
  <si>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</si>
  <si>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</si>
  <si>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</si>
  <si>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</si>
  <si>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</si>
  <si>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</si>
  <si>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</si>
  <si>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</si>
  <si>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</si>
  <si>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</si>
  <si>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</si>
  <si>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</si>
  <si>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</si>
  <si>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</si>
  <si>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</si>
  <si>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</si>
  <si>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</si>
  <si>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</si>
  <si>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</si>
  <si>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</si>
  <si>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</si>
  <si>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</si>
  <si>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</si>
  <si>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</si>
  <si>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</si>
  <si>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</si>
  <si>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</si>
  <si>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</si>
  <si>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</si>
  <si>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</si>
  <si>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</si>
  <si>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</si>
  <si>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</si>
  <si>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</si>
  <si>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</si>
  <si>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</si>
  <si>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</si>
  <si>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</si>
  <si>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</si>
  <si>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</si>
  <si>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</si>
  <si>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</si>
  <si>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</si>
  <si>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</si>
  <si>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</si>
  <si>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</si>
  <si>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</si>
  <si>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</si>
  <si>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</si>
  <si>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</si>
  <si>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</si>
  <si>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</si>
  <si>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</si>
  <si>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</si>
  <si>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</si>
  <si>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</si>
  <si>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</si>
  <si>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</si>
  <si>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</si>
  <si>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</si>
  <si>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</si>
  <si>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</si>
  <si>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</si>
  <si>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</si>
  <si>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</si>
  <si>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</si>
  <si>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</si>
  <si>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</si>
  <si>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</si>
  <si>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</si>
  <si>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</si>
  <si>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</si>
  <si>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</si>
  <si>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</si>
  <si>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</si>
  <si>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</si>
  <si>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</si>
  <si>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</si>
  <si>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</si>
  <si>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</si>
  <si>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</si>
  <si>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</si>
  <si>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</si>
  <si>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</si>
  <si>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</si>
  <si>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</si>
  <si>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</si>
  <si>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</si>
  <si>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</si>
  <si>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</si>
  <si>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</si>
  <si>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</si>
  <si>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</si>
  <si>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</si>
  <si>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</si>
  <si>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</si>
  <si>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</si>
  <si>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</si>
  <si>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</si>
  <si>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</si>
  <si>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</si>
  <si>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</si>
  <si>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</si>
  <si>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</si>
  <si>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</si>
  <si>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</si>
  <si>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</si>
  <si>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</si>
  <si>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</si>
  <si>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</si>
  <si>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</si>
  <si>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</si>
  <si>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</si>
  <si>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</si>
  <si>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</si>
  <si>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</si>
  <si>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</si>
  <si>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</si>
  <si>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</si>
  <si>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</si>
  <si>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</si>
  <si>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</si>
  <si>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</si>
  <si>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</si>
  <si>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</si>
  <si>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</si>
  <si>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</si>
  <si>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</si>
  <si>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</si>
  <si>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</si>
  <si>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</si>
  <si>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</si>
  <si>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</si>
  <si>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</si>
  <si>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</si>
  <si>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</si>
  <si>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</si>
  <si>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</si>
  <si>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</si>
  <si>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</si>
  <si>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</si>
  <si>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</si>
  <si>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</si>
  <si>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</si>
  <si>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</si>
  <si>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</si>
  <si>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</si>
  <si>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</si>
  <si>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</si>
  <si>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</si>
  <si>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</si>
  <si>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</si>
  <si>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</si>
  <si>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</si>
  <si>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</si>
  <si>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</si>
  <si>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</si>
  <si>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</si>
  <si>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</si>
  <si>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</si>
  <si>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</si>
  <si>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</si>
  <si>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</si>
  <si>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</si>
  <si>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</si>
  <si>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</si>
  <si>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</si>
  <si>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</si>
  <si>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</si>
  <si>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</si>
  <si>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</si>
  <si>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</si>
  <si>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</si>
  <si>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</si>
  <si>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</si>
  <si>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</si>
  <si>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</si>
  <si>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</si>
  <si>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</si>
  <si>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</si>
  <si>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</si>
  <si>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</si>
  <si>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</si>
  <si>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</si>
  <si>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</si>
  <si>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</si>
  <si>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</si>
  <si>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</si>
  <si>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</si>
  <si>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</si>
  <si>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</si>
  <si>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</si>
  <si>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</si>
  <si>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</si>
  <si>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</si>
  <si>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</si>
  <si>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</si>
  <si>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</si>
  <si>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</si>
  <si>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</si>
  <si>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</si>
  <si>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</si>
  <si>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</si>
  <si>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</si>
  <si>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</si>
  <si>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</si>
  <si>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</si>
  <si>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</si>
  <si>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</si>
  <si>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</si>
  <si>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</si>
  <si>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</si>
  <si>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</si>
  <si>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</si>
  <si>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</si>
  <si>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</si>
  <si>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</si>
  <si>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</si>
  <si>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</si>
  <si>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</si>
  <si>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</si>
  <si>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</si>
  <si>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</si>
  <si>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</si>
  <si>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</si>
  <si>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</si>
  <si>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</si>
  <si>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</si>
  <si>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</si>
  <si>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</si>
  <si>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</si>
  <si>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</si>
  <si>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</si>
  <si>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</si>
  <si>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</si>
  <si>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</si>
  <si>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</si>
  <si>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</si>
  <si>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</si>
  <si>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</si>
  <si>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</si>
  <si>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</si>
  <si>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</si>
  <si>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</si>
  <si>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</si>
  <si>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</si>
  <si>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</si>
  <si>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</si>
  <si>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</si>
  <si>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</si>
  <si>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</si>
  <si>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</si>
  <si>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</si>
  <si>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</si>
  <si>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</si>
  <si>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</si>
  <si>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</si>
  <si>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</si>
  <si>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</si>
  <si>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</si>
  <si>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</si>
  <si>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</si>
  <si>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</si>
  <si>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</si>
  <si>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</si>
  <si>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</si>
  <si>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</si>
  <si>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</si>
  <si>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</si>
  <si>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</si>
  <si>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</si>
  <si>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</si>
  <si>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</si>
  <si>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</si>
  <si>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</si>
  <si>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</si>
  <si>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</si>
  <si>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</si>
  <si>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</si>
  <si>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</si>
  <si>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</si>
  <si>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</si>
  <si>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</si>
  <si>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</si>
  <si>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</si>
  <si>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</si>
  <si>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</si>
  <si>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</si>
  <si>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</si>
  <si>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</si>
  <si>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</si>
  <si>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</si>
  <si>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</si>
  <si>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</si>
  <si>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</si>
  <si>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</si>
  <si>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</si>
  <si>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</si>
  <si>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</si>
  <si>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</si>
  <si>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</si>
  <si>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</si>
  <si>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</si>
  <si>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</si>
  <si>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</si>
  <si>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</si>
  <si>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</si>
  <si>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</si>
  <si>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</si>
  <si>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</si>
  <si>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</si>
  <si>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</si>
  <si>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</si>
  <si>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</si>
  <si>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</si>
  <si>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</si>
  <si>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</si>
  <si>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</si>
  <si>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</si>
  <si>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</si>
  <si>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</si>
  <si>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</si>
  <si>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</si>
  <si>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</si>
  <si>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</si>
  <si>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</si>
  <si>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</si>
  <si>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</si>
  <si>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</si>
  <si>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</si>
  <si>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</si>
  <si>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</si>
  <si>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</si>
  <si>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</si>
  <si>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</si>
  <si>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</si>
  <si>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</si>
  <si>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</si>
  <si>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</si>
  <si>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</si>
  <si>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</si>
  <si>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</si>
  <si>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</si>
  <si>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</si>
  <si>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</si>
  <si>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</si>
  <si>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</si>
  <si>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</si>
  <si>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</si>
  <si>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</si>
  <si>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</si>
  <si>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</si>
  <si>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</si>
  <si>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</si>
  <si>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</si>
  <si>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</si>
  <si>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</si>
  <si>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</si>
  <si>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</si>
  <si>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</si>
  <si>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</si>
  <si>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</si>
  <si>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</si>
  <si>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</si>
  <si>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</si>
  <si>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</si>
  <si>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</si>
  <si>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</si>
  <si>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</si>
  <si>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</si>
  <si>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</si>
  <si>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</si>
  <si>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</si>
  <si>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</si>
  <si>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</si>
  <si>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</si>
  <si>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</si>
  <si>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</si>
  <si>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</si>
  <si>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</si>
  <si>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</si>
  <si>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</si>
  <si>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</si>
  <si>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</si>
  <si>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</si>
  <si>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</si>
  <si>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</si>
  <si>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</si>
  <si>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</si>
  <si>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</si>
  <si>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</si>
  <si>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</si>
  <si>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</si>
  <si>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</si>
  <si>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</si>
  <si>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</si>
  <si>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</si>
  <si>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</si>
  <si>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</si>
  <si>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</si>
  <si>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</si>
  <si>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</si>
  <si>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</si>
  <si>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</si>
  <si>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</si>
  <si>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</si>
  <si>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</si>
  <si>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</si>
  <si>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</si>
  <si>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</si>
  <si>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</si>
  <si>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</si>
  <si>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</si>
  <si>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</si>
  <si>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</si>
  <si>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</si>
  <si>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</si>
  <si>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</si>
  <si>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</si>
  <si>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</si>
  <si>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</si>
  <si>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</si>
  <si>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</si>
  <si>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</si>
  <si>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</si>
  <si>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</si>
  <si>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</si>
  <si>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</si>
  <si>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</si>
  <si>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</si>
  <si>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</si>
  <si>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</si>
  <si>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</si>
  <si>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</si>
  <si>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</si>
  <si>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</si>
  <si>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</si>
  <si>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</si>
  <si>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</si>
  <si>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</si>
  <si>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</si>
  <si>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</si>
  <si>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</si>
  <si>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</si>
  <si>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</si>
  <si>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</si>
  <si>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</si>
  <si>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</si>
  <si>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</si>
  <si>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</si>
  <si>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</si>
  <si>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</si>
  <si>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</si>
  <si>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</si>
  <si>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</si>
  <si>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</si>
  <si>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</si>
  <si>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</si>
  <si>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</si>
  <si>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</si>
  <si>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</si>
  <si>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</si>
  <si>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</si>
  <si>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</si>
  <si>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</si>
  <si>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</si>
  <si>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</si>
  <si>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</si>
  <si>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</si>
  <si>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</si>
  <si>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</si>
  <si>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</si>
  <si>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</si>
  <si>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</si>
  <si>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</si>
  <si>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</si>
  <si>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</si>
  <si>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</si>
  <si>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</si>
  <si>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</si>
  <si>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</si>
  <si>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</si>
  <si>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</si>
  <si>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</si>
  <si>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</si>
  <si>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</si>
  <si>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</si>
  <si>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</si>
  <si>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</si>
  <si>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</si>
  <si>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</si>
  <si>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</si>
  <si>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</si>
  <si>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</si>
  <si>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</si>
  <si>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</si>
  <si>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</si>
  <si>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</si>
  <si>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</si>
  <si>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</si>
  <si>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</si>
  <si>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</si>
  <si>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</si>
  <si>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</si>
  <si>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</si>
  <si>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</si>
  <si>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</si>
  <si>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</si>
  <si>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</si>
  <si>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</si>
  <si>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</si>
  <si>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</si>
  <si>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</si>
  <si>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</si>
  <si>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</si>
  <si>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</si>
  <si>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</si>
  <si>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</si>
  <si>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</si>
  <si>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</si>
  <si>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</si>
  <si>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</si>
  <si>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</si>
  <si>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</si>
  <si>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</si>
  <si>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</si>
  <si>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</si>
  <si>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</si>
  <si>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</si>
  <si>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</si>
  <si>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</si>
  <si>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</si>
  <si>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</si>
  <si>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</si>
  <si>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</si>
  <si>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</si>
  <si>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</si>
  <si>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</si>
  <si>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</si>
  <si>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</si>
  <si>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</si>
  <si>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</si>
  <si>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</si>
  <si>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</si>
  <si>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</si>
  <si>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</si>
  <si>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</si>
  <si>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</si>
  <si>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</si>
  <si>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</si>
  <si>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</si>
  <si>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</si>
  <si>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</si>
  <si>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</si>
  <si>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</si>
  <si>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</si>
  <si>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</si>
  <si>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</si>
  <si>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</si>
  <si>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</si>
  <si>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</si>
  <si>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</si>
  <si>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</si>
  <si>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</si>
  <si>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</si>
  <si>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</si>
  <si>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</si>
  <si>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</si>
  <si>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</si>
  <si>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</si>
  <si>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</si>
  <si>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</si>
  <si>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</si>
  <si>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</si>
  <si>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</si>
  <si>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</si>
  <si>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</si>
  <si>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</si>
  <si>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</si>
  <si>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</si>
  <si>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</si>
  <si>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</si>
  <si>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</si>
  <si>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</si>
  <si>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</si>
  <si>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</si>
  <si>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</si>
  <si>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</si>
  <si>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</si>
  <si>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</si>
  <si>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</si>
  <si>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</si>
  <si>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</si>
  <si>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</si>
  <si>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</si>
  <si>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</si>
  <si>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</si>
  <si>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</si>
  <si>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</si>
  <si>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</si>
  <si>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</si>
  <si>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</si>
  <si>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</si>
  <si>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</si>
  <si>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</si>
  <si>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</si>
  <si>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</si>
  <si>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</si>
  <si>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</si>
  <si>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</si>
  <si>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</si>
  <si>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</si>
  <si>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</si>
  <si>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</si>
  <si>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</si>
  <si>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</si>
  <si>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</si>
  <si>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</si>
  <si>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</si>
  <si>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</si>
  <si>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</si>
  <si>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</si>
  <si>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</si>
  <si>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</si>
  <si>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</si>
  <si>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</si>
  <si>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</si>
  <si>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</si>
  <si>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</si>
  <si>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</si>
  <si>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</si>
  <si>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</si>
  <si>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</si>
  <si>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</si>
  <si>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</si>
  <si>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</si>
  <si>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</si>
  <si>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</si>
  <si>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</si>
  <si>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</si>
  <si>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</si>
  <si>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</si>
  <si>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</si>
  <si>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</si>
  <si>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</si>
  <si>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</si>
  <si>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</si>
  <si>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</si>
  <si>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</si>
  <si>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</si>
  <si>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</si>
  <si>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</si>
  <si>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</si>
  <si>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</si>
  <si>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</si>
  <si>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</si>
  <si>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</si>
  <si>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</si>
  <si>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</si>
  <si>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</si>
  <si>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</si>
  <si>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</si>
  <si>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</si>
  <si>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</si>
  <si>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</si>
  <si>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</si>
  <si>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</si>
  <si>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</si>
  <si>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</si>
  <si>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</si>
  <si>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</si>
  <si>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</si>
  <si>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</si>
  <si>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</si>
  <si>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</si>
  <si>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</si>
  <si>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</si>
  <si>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</si>
  <si>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</si>
  <si>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</si>
  <si>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</si>
  <si>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</si>
  <si>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</si>
  <si>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</si>
  <si>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</si>
  <si>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</si>
  <si>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</si>
  <si>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</si>
  <si>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</si>
  <si>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</si>
  <si>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</si>
  <si>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</si>
  <si>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</si>
  <si>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</si>
  <si>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</si>
  <si>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</si>
  <si>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</si>
  <si>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</si>
  <si>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</si>
  <si>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</si>
  <si>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</si>
  <si>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</si>
  <si>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</si>
  <si>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</si>
  <si>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</si>
  <si>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</si>
  <si>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</si>
  <si>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</si>
  <si>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</si>
  <si>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</si>
  <si>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</si>
  <si>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</si>
  <si>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</si>
  <si>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</si>
  <si>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</si>
  <si>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</si>
  <si>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</si>
  <si>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</si>
  <si>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</si>
  <si>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</si>
  <si>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</si>
  <si>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</si>
  <si>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</si>
  <si>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</si>
  <si>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</si>
  <si>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</si>
  <si>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</si>
  <si>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</si>
  <si>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</si>
  <si>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</si>
  <si>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</si>
  <si>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</si>
  <si>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</si>
  <si>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</si>
  <si>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</si>
  <si>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</si>
  <si>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</si>
  <si>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</si>
  <si>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</si>
  <si>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</si>
  <si>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</si>
  <si>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</si>
  <si>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</si>
  <si>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</si>
  <si>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</si>
  <si>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</si>
  <si>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</si>
  <si>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</si>
  <si>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</si>
  <si>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</si>
  <si>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</si>
  <si>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</si>
  <si>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</si>
  <si>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</si>
  <si>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</si>
  <si>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</si>
  <si>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</si>
  <si>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</si>
  <si>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</si>
  <si>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</si>
  <si>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</si>
  <si>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</si>
  <si>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</si>
  <si>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</si>
  <si>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</si>
  <si>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</si>
  <si>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</si>
  <si>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</si>
  <si>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</si>
  <si>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</si>
  <si>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</si>
  <si>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</si>
  <si>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</si>
  <si>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</si>
  <si>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</si>
  <si>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</si>
  <si>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</si>
  <si>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</si>
  <si>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</si>
  <si>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</si>
  <si>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</si>
  <si>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</si>
  <si>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</si>
  <si>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</si>
  <si>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</si>
  <si>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</si>
  <si>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</si>
  <si>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</si>
  <si>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</si>
  <si>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</si>
  <si>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</si>
  <si>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</si>
  <si>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</si>
  <si>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</si>
  <si>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</si>
  <si>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</si>
  <si>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</si>
  <si>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</si>
  <si>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</si>
  <si>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</si>
  <si>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</si>
  <si>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</si>
  <si>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</si>
  <si>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</si>
  <si>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</si>
  <si>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</si>
  <si>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</si>
  <si>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</si>
  <si>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</si>
  <si>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</si>
  <si>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</si>
  <si>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</si>
  <si>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</si>
  <si>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</si>
  <si>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</si>
  <si>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</si>
  <si>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</si>
  <si>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</si>
  <si>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</si>
  <si>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</si>
  <si>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</si>
  <si>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</si>
  <si>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</si>
  <si>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</si>
  <si>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</si>
  <si>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</si>
  <si>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</si>
  <si>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</si>
  <si>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</si>
  <si>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</si>
  <si>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</si>
  <si>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</si>
  <si>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</si>
  <si>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</si>
  <si>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</si>
  <si>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</si>
  <si>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</si>
  <si>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</si>
  <si>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</si>
  <si>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</si>
  <si>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</si>
  <si>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</si>
  <si>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</si>
  <si>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</si>
  <si>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</si>
  <si>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</si>
  <si>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</si>
  <si>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</si>
  <si>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</si>
  <si>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</si>
  <si>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</si>
  <si>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</si>
  <si>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</si>
  <si>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</si>
  <si>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</si>
  <si>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</si>
  <si>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</si>
  <si>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</si>
  <si>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</si>
  <si>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</si>
  <si>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</si>
  <si>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</si>
  <si>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</si>
  <si>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</si>
  <si>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</si>
  <si>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</si>
  <si>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</si>
  <si>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</si>
  <si>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</si>
  <si>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</si>
  <si>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</si>
  <si>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</si>
  <si>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</si>
  <si>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</si>
  <si>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</si>
  <si>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</si>
  <si>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</si>
  <si>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</si>
  <si>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</si>
  <si>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</si>
  <si>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</si>
  <si>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</si>
  <si>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</si>
  <si>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</si>
  <si>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</si>
  <si>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</si>
  <si>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</si>
  <si>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</si>
  <si>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</si>
  <si>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</si>
  <si>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</si>
  <si>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</si>
  <si>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</si>
  <si>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</si>
  <si>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</si>
  <si>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</si>
  <si>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</si>
  <si>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</si>
  <si>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</si>
  <si>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</si>
  <si>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</si>
  <si>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</si>
  <si>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</si>
  <si>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</si>
  <si>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</si>
  <si>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</si>
  <si>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</si>
  <si>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</si>
  <si>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</si>
  <si>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</si>
  <si>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</si>
  <si>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</si>
  <si>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</si>
  <si>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</si>
  <si>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</si>
  <si>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</si>
  <si>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</si>
  <si>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</si>
  <si>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</si>
  <si>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</si>
  <si>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</si>
  <si>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</si>
  <si>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</si>
  <si>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</si>
  <si>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</si>
  <si>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</si>
  <si>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</si>
  <si>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</si>
  <si>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</si>
  <si>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</si>
  <si>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</si>
  <si>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</si>
  <si>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</si>
  <si>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</si>
  <si>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</si>
  <si>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</si>
  <si>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</si>
  <si>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</si>
  <si>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</si>
  <si>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</si>
  <si>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</si>
  <si>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</si>
  <si>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</si>
  <si>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</si>
  <si>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</si>
  <si>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</si>
  <si>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</si>
  <si>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</si>
  <si>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</si>
  <si>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</si>
  <si>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</si>
  <si>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</si>
  <si>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</si>
  <si>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</si>
  <si>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</si>
  <si>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</si>
  <si>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</si>
  <si>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</si>
  <si>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</si>
  <si>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</si>
  <si>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</si>
  <si>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</si>
  <si>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</si>
  <si>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</si>
  <si>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</si>
  <si>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</si>
  <si>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</si>
  <si>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</si>
  <si>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</si>
  <si>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</si>
  <si>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</si>
  <si>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</si>
  <si>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</si>
  <si>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</si>
  <si>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</si>
  <si>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</si>
  <si>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</si>
  <si>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</si>
  <si>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</si>
  <si>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</si>
  <si>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</si>
  <si>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</si>
  <si>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</si>
  <si>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</si>
  <si>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</si>
  <si>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</si>
  <si>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</si>
  <si>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</si>
  <si>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</si>
  <si>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</si>
  <si>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</si>
  <si>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</si>
  <si>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</si>
  <si>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</si>
  <si>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</si>
  <si>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</si>
  <si>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</si>
  <si>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</si>
  <si>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</si>
  <si>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</si>
  <si>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</si>
  <si>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</si>
  <si>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</si>
  <si>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</si>
  <si>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</si>
  <si>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</si>
  <si>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</si>
  <si>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</si>
  <si>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</si>
  <si>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</si>
  <si>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</si>
  <si>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</si>
  <si>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</si>
  <si>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</si>
  <si>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</si>
  <si>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</si>
  <si>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</si>
  <si>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</si>
  <si>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</si>
  <si>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</si>
  <si>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</si>
  <si>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</si>
  <si>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</si>
  <si>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</si>
  <si>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</si>
  <si>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</si>
  <si>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</si>
  <si>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</si>
  <si>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</si>
  <si>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</si>
  <si>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</si>
  <si>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</si>
  <si>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</si>
  <si>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</si>
  <si>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</si>
  <si>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</si>
  <si>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</si>
  <si>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</si>
  <si>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</si>
  <si>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</si>
  <si>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</si>
  <si>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</si>
  <si>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</si>
  <si>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</si>
  <si>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</si>
  <si>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</si>
  <si>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</si>
  <si>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</si>
  <si>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</si>
  <si>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</si>
  <si>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</si>
  <si>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</si>
  <si>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</si>
  <si>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</si>
  <si>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</si>
  <si>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</si>
  <si>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</si>
  <si>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</si>
  <si>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</si>
  <si>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</si>
  <si>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</si>
  <si>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</si>
  <si>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</si>
  <si>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</si>
  <si>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</si>
  <si>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</si>
  <si>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</si>
  <si>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</si>
  <si>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</si>
  <si>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</si>
  <si>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</si>
  <si>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</si>
  <si>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</si>
  <si>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</si>
  <si>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</si>
  <si>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</si>
  <si>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</si>
  <si>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</si>
  <si>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</si>
  <si>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</si>
  <si>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</si>
  <si>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</si>
  <si>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</si>
  <si>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</si>
  <si>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</si>
  <si>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</si>
  <si>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</si>
  <si>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</si>
  <si>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</si>
  <si>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</si>
  <si>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</si>
  <si>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</si>
  <si>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</si>
  <si>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</si>
  <si>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</si>
  <si>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</si>
  <si>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</si>
  <si>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</si>
  <si>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</si>
  <si>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</si>
  <si>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</si>
  <si>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</si>
  <si>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</si>
  <si>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</si>
  <si>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</si>
  <si>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</si>
  <si>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</si>
  <si>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</si>
  <si>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</si>
  <si>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</si>
  <si>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</si>
  <si>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</si>
  <si>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</si>
  <si>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</si>
  <si>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</si>
  <si>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</si>
  <si>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</si>
  <si>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</si>
  <si>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</si>
  <si>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</si>
  <si>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</si>
  <si>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</si>
  <si>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</si>
  <si>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</si>
  <si>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</si>
  <si>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</si>
  <si>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</si>
  <si>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</si>
  <si>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</si>
  <si>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</si>
  <si>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</si>
  <si>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</si>
  <si>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</si>
  <si>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</si>
  <si>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</si>
  <si>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</si>
  <si>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</si>
  <si>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</si>
  <si>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</si>
  <si>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</si>
  <si>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</si>
  <si>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</si>
  <si>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</si>
  <si>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</si>
  <si>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</si>
  <si>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</si>
  <si>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</si>
  <si>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</si>
  <si>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</si>
  <si>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</si>
  <si>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</si>
  <si>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</si>
  <si>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</si>
  <si>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</si>
  <si>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</si>
  <si>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</si>
  <si>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</si>
  <si>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</si>
  <si>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</si>
  <si>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</si>
  <si>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</si>
  <si>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</si>
  <si>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</si>
  <si>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</si>
  <si>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</si>
  <si>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</si>
  <si>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</si>
  <si>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</si>
  <si>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</si>
  <si>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</si>
  <si>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</si>
  <si>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</si>
  <si>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</si>
  <si>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</si>
  <si>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</si>
  <si>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</si>
  <si>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</si>
  <si>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</si>
  <si>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</si>
  <si>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</si>
  <si>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</si>
  <si>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</si>
  <si>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</si>
  <si>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</si>
  <si>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</si>
  <si>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</si>
  <si>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</si>
  <si>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</si>
  <si>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</si>
  <si>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</si>
  <si>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</si>
  <si>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</si>
  <si>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</si>
  <si>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</si>
  <si>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</si>
  <si>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</si>
  <si>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</si>
  <si>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</si>
  <si>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</si>
  <si>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</si>
  <si>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</si>
  <si>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</si>
  <si>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</si>
  <si>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</si>
  <si>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</si>
  <si>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</si>
  <si>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</si>
  <si>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</si>
  <si>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</si>
  <si>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</si>
  <si>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</si>
  <si>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</si>
  <si>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</si>
  <si>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</si>
  <si>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</si>
  <si>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</si>
  <si>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</si>
  <si>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</si>
  <si>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</si>
  <si>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</si>
  <si>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</si>
  <si>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</si>
  <si>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</si>
  <si>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</si>
  <si>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</si>
  <si>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</si>
  <si>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</si>
  <si>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</si>
  <si>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</si>
  <si>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</si>
  <si>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</si>
  <si>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</si>
  <si>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</si>
  <si>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</si>
  <si>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</si>
  <si>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</si>
  <si>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</si>
  <si>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</si>
  <si>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</si>
  <si>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</si>
  <si>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</si>
  <si>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</si>
  <si>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</si>
  <si>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</si>
  <si>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</si>
  <si>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</si>
  <si>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</si>
  <si>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</si>
  <si>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</si>
  <si>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</si>
  <si>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</si>
  <si>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</si>
  <si>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</si>
  <si>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</si>
  <si>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</si>
  <si>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</si>
  <si>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</si>
  <si>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</si>
  <si>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</si>
  <si>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</si>
  <si>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</si>
  <si>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</si>
  <si>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</si>
  <si>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</si>
  <si>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</si>
  <si>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</si>
  <si>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</si>
  <si>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</si>
  <si>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</si>
  <si>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</si>
  <si>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</si>
  <si>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</si>
  <si>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</si>
  <si>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</si>
  <si>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</si>
  <si>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</si>
  <si>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</si>
  <si>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</si>
  <si>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</si>
  <si>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</si>
  <si>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</si>
  <si>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</si>
  <si>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</si>
  <si>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</si>
  <si>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</si>
  <si>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</si>
  <si>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</si>
  <si>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</si>
  <si>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</si>
  <si>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</si>
  <si>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</si>
  <si>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</si>
  <si>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</si>
  <si>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</si>
  <si>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</si>
  <si>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</si>
  <si>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</si>
  <si>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</si>
  <si>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</si>
  <si>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</si>
  <si>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</si>
  <si>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</si>
  <si>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</si>
  <si>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</si>
  <si>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</si>
  <si>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</si>
  <si>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</si>
  <si>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</si>
  <si>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</si>
  <si>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</si>
  <si>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</si>
  <si>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</si>
  <si>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</si>
  <si>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</si>
  <si>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</si>
  <si>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</si>
  <si>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</si>
  <si>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</si>
  <si>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</si>
  <si>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</si>
  <si>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</si>
  <si>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</si>
  <si>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</si>
  <si>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</si>
  <si>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</si>
  <si>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</si>
  <si>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</si>
  <si>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</si>
  <si>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</si>
  <si>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</si>
  <si>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</si>
  <si>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</si>
  <si>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</si>
  <si>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</si>
  <si>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</si>
  <si>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</si>
  <si>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</si>
  <si>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</si>
  <si>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</si>
  <si>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</si>
  <si>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</si>
  <si>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</si>
  <si>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</si>
  <si>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</si>
  <si>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</si>
  <si>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</si>
  <si>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</si>
  <si>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</si>
  <si>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</si>
  <si>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</si>
  <si>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</si>
  <si>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</si>
  <si>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</si>
  <si>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</si>
  <si>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</si>
  <si>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</si>
  <si>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</si>
  <si>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</si>
  <si>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</si>
  <si>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</si>
  <si>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</si>
  <si>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</si>
  <si>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</si>
  <si>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</si>
  <si>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</si>
  <si>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</si>
  <si>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</si>
  <si>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</si>
  <si>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</si>
  <si>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</si>
  <si>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</si>
  <si>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</si>
  <si>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</si>
  <si>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</si>
  <si>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</si>
  <si>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</si>
  <si>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</si>
  <si>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</si>
  <si>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</si>
  <si>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</si>
  <si>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</si>
  <si>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</si>
  <si>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</si>
  <si>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</si>
  <si>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</si>
  <si>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</si>
  <si>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</si>
  <si>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</si>
  <si>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</si>
  <si>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</si>
  <si>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</si>
  <si>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</si>
  <si>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</si>
  <si>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</si>
  <si>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</si>
  <si>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</si>
  <si>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</si>
  <si>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</si>
  <si>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</si>
  <si>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</si>
  <si>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</si>
  <si>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</si>
  <si>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</si>
  <si>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</si>
  <si>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</si>
  <si>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</si>
  <si>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</si>
  <si>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</si>
  <si>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</si>
  <si>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</si>
  <si>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</si>
  <si>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</si>
  <si>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</si>
  <si>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</si>
  <si>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</si>
  <si>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</si>
  <si>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</si>
  <si>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</si>
  <si>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</si>
  <si>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</si>
  <si>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</si>
  <si>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</si>
  <si>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</si>
  <si>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</si>
  <si>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</si>
  <si>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</si>
  <si>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</si>
  <si>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</si>
  <si>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</si>
  <si>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</si>
  <si>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</si>
  <si>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</si>
  <si>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</si>
  <si>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</si>
  <si>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</si>
  <si>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</si>
  <si>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</si>
  <si>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</si>
  <si>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</si>
  <si>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</si>
  <si>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</si>
  <si>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</si>
  <si>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</si>
  <si>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</si>
  <si>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</si>
  <si>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</si>
  <si>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</si>
  <si>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</si>
  <si>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</si>
  <si>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</si>
  <si>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</si>
  <si>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</si>
  <si>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</si>
  <si>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</si>
  <si>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</si>
  <si>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</si>
  <si>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</si>
  <si>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</si>
  <si>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</si>
  <si>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</si>
  <si>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</si>
  <si>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</si>
  <si>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</si>
  <si>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</si>
  <si>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</si>
  <si>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</si>
  <si>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</si>
  <si>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</si>
  <si>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</si>
  <si>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</si>
  <si>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</si>
  <si>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</si>
  <si>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</si>
  <si>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</si>
  <si>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</si>
  <si>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</si>
  <si>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</si>
  <si>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</si>
  <si>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</si>
  <si>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</si>
  <si>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</si>
  <si>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</si>
  <si>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</si>
  <si>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</si>
  <si>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</si>
  <si>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</si>
  <si>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</si>
  <si>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</si>
  <si>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</si>
  <si>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</si>
  <si>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</si>
  <si>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</si>
  <si>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</si>
  <si>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</si>
  <si>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</si>
  <si>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</si>
  <si>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</si>
  <si>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</si>
  <si>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</si>
  <si>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</si>
  <si>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</si>
  <si>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</si>
  <si>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</si>
  <si>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</si>
  <si>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</si>
  <si>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</si>
  <si>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</si>
  <si>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</si>
  <si>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</si>
  <si>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</si>
  <si>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</si>
  <si>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</si>
  <si>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</si>
  <si>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</si>
  <si>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</si>
  <si>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</si>
  <si>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</si>
  <si>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</si>
  <si>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</si>
  <si>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</si>
  <si>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</si>
  <si>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</si>
  <si>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</si>
  <si>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</si>
  <si>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</si>
  <si>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</si>
  <si>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</si>
  <si>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</si>
  <si>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</si>
  <si>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</si>
  <si>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</si>
  <si>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</si>
  <si>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</si>
  <si>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</si>
  <si>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</si>
  <si>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</si>
  <si>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</si>
  <si>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</si>
  <si>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</si>
  <si>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</si>
  <si>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</si>
  <si>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</si>
  <si>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</si>
  <si>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</si>
  <si>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</si>
  <si>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</si>
  <si>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</si>
  <si>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</si>
  <si>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</si>
  <si>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</si>
  <si>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</si>
  <si>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</si>
  <si>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</si>
  <si>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</si>
  <si>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</si>
  <si>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</si>
  <si>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</si>
  <si>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</si>
  <si>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</si>
  <si>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</si>
  <si>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</si>
  <si>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</si>
  <si>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</si>
  <si>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</si>
  <si>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</si>
  <si>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</si>
  <si>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</si>
  <si>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</si>
  <si>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</si>
  <si>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</si>
  <si>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</si>
  <si>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</si>
  <si>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</si>
  <si>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</si>
  <si>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</si>
  <si>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</si>
  <si>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</si>
  <si>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</si>
  <si>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</si>
  <si>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</si>
  <si>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</si>
  <si>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</si>
  <si>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</si>
  <si>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</si>
  <si>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</si>
  <si>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</si>
  <si>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</si>
  <si>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</si>
  <si>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</si>
  <si>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</si>
  <si>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</si>
  <si>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</si>
  <si>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</si>
  <si>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</si>
  <si>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</si>
  <si>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</si>
  <si>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</si>
  <si>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</si>
  <si>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</si>
  <si>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</si>
  <si>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</si>
  <si>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</si>
  <si>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</si>
  <si>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</si>
  <si>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</si>
  <si>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</si>
  <si>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</si>
  <si>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</si>
  <si>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</si>
  <si>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</si>
  <si>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</si>
  <si>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</si>
  <si>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</si>
  <si>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</si>
  <si>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</si>
  <si>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</si>
  <si>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</si>
  <si>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</si>
  <si>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</si>
  <si>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</si>
  <si>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</si>
  <si>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</si>
  <si>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</si>
  <si>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</si>
  <si>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</si>
  <si>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</si>
  <si>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</si>
  <si>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</si>
  <si>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</si>
  <si>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</si>
  <si>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</si>
  <si>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</si>
  <si>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</si>
  <si>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</si>
  <si>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</si>
  <si>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</si>
  <si>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</si>
  <si>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</si>
  <si>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</si>
  <si>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</si>
  <si>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</si>
  <si>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</si>
  <si>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</si>
  <si>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</si>
  <si>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</si>
  <si>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</si>
  <si>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</si>
  <si>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</si>
  <si>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</si>
  <si>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</si>
  <si>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</si>
  <si>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</si>
  <si>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</si>
  <si>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</si>
  <si>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</si>
  <si>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</si>
  <si>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</si>
  <si>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</si>
  <si>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</si>
  <si>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</si>
  <si>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</si>
  <si>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</si>
  <si>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</si>
  <si>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</si>
  <si>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</si>
  <si>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</si>
  <si>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</si>
  <si>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</si>
  <si>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</si>
  <si>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</si>
  <si>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</si>
  <si>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</si>
  <si>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</si>
  <si>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</si>
  <si>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</si>
  <si>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</si>
  <si>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</si>
  <si>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</si>
  <si>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</si>
  <si>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</si>
  <si>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</si>
  <si>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</si>
  <si>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</si>
  <si>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</si>
  <si>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</si>
  <si>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</si>
  <si>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</si>
  <si>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</si>
  <si>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</si>
  <si>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</si>
  <si>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</si>
  <si>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</si>
  <si>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</si>
  <si>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</si>
  <si>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</si>
  <si>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</si>
  <si>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</si>
  <si>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</si>
  <si>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</si>
  <si>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</si>
  <si>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</si>
  <si>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</si>
  <si>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</si>
  <si>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</si>
  <si>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</si>
  <si>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</si>
  <si>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</si>
  <si>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</si>
  <si>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</si>
  <si>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</si>
  <si>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</si>
  <si>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</si>
  <si>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</si>
  <si>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</si>
  <si>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</si>
  <si>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</si>
  <si>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</si>
  <si>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</si>
  <si>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</si>
  <si>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</si>
  <si>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</si>
  <si>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</si>
  <si>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</si>
  <si>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</si>
  <si>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</si>
  <si>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</si>
  <si>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</si>
  <si>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</si>
  <si>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</si>
  <si>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</si>
  <si>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</si>
  <si>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</si>
  <si>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</si>
  <si>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</si>
  <si>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</si>
  <si>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</si>
  <si>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</si>
  <si>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</si>
  <si>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</si>
  <si>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</si>
  <si>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</si>
  <si>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</si>
  <si>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</si>
  <si>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</si>
  <si>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</si>
  <si>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</si>
  <si>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</si>
  <si>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</si>
  <si>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</si>
  <si>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</si>
  <si>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</si>
  <si>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</si>
  <si>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</si>
  <si>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</si>
  <si>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</si>
  <si>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</si>
  <si>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</si>
  <si>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</si>
  <si>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</si>
  <si>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</si>
  <si>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</si>
  <si>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</si>
  <si>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</si>
  <si>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</si>
  <si>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</si>
  <si>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</si>
  <si>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</si>
  <si>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</si>
  <si>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</si>
  <si>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</si>
  <si>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</si>
  <si>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</si>
  <si>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</si>
  <si>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</si>
  <si>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</si>
  <si>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</si>
  <si>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</si>
  <si>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</si>
  <si>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</si>
  <si>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</si>
  <si>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</si>
  <si>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</si>
  <si>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</si>
  <si>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</si>
  <si>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</si>
  <si>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</si>
  <si>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</si>
  <si>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</si>
  <si>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</si>
  <si>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</si>
  <si>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</si>
  <si>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</si>
  <si>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</si>
  <si>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</si>
  <si>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</si>
  <si>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</si>
  <si>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</si>
  <si>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</si>
  <si>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</si>
  <si>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</si>
  <si>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</si>
  <si>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</si>
  <si>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</si>
  <si>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</si>
  <si>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</si>
  <si>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</si>
  <si>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</si>
  <si>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</si>
  <si>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</si>
  <si>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</si>
  <si>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</si>
  <si>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</si>
  <si>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</si>
  <si>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</si>
  <si>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</si>
  <si>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</si>
  <si>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</si>
  <si>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</si>
  <si>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</si>
  <si>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</si>
  <si>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</si>
  <si>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</si>
  <si>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</si>
  <si>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</si>
  <si>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</si>
  <si>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</si>
  <si>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</si>
  <si>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</si>
  <si>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</si>
  <si>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</si>
  <si>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</si>
  <si>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</si>
  <si>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</si>
  <si>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</si>
  <si>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</si>
  <si>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</si>
  <si>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</si>
  <si>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</si>
  <si>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</si>
  <si>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</si>
  <si>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</si>
  <si>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</si>
  <si>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</si>
  <si>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</si>
  <si>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</si>
  <si>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</si>
  <si>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</si>
  <si>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</si>
  <si>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</si>
  <si>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</si>
  <si>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</si>
  <si>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</si>
  <si>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</si>
  <si>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</si>
  <si>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</si>
  <si>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</si>
  <si>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</si>
  <si>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</si>
  <si>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</si>
  <si>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</si>
  <si>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</si>
  <si>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</si>
  <si>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</si>
  <si>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</si>
  <si>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</si>
  <si>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</si>
  <si>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</si>
  <si>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</si>
  <si>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</si>
  <si>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</si>
  <si>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</si>
  <si>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</si>
  <si>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</si>
  <si>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</si>
  <si>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</si>
  <si>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</si>
  <si>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</si>
  <si>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</si>
  <si>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</si>
  <si>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</si>
  <si>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</si>
  <si>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</si>
  <si>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</si>
  <si>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</si>
  <si>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</si>
  <si>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</si>
  <si>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</si>
  <si>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</si>
  <si>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</si>
  <si>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</si>
  <si>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</si>
  <si>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</si>
  <si>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</si>
  <si>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</si>
  <si>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</si>
  <si>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</si>
  <si>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</si>
  <si>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</si>
  <si>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</si>
  <si>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</si>
  <si>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</si>
  <si>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</si>
  <si>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</si>
  <si>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</si>
  <si>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</si>
  <si>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</si>
  <si>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</si>
  <si>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</si>
  <si>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</si>
  <si>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</si>
  <si>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</si>
  <si>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</si>
  <si>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</si>
  <si>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</si>
  <si>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</si>
  <si>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</si>
  <si>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</si>
  <si>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</si>
  <si>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</si>
  <si>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</si>
  <si>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</si>
  <si>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</si>
  <si>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</si>
  <si>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</si>
  <si>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</si>
  <si>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</si>
  <si>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</si>
  <si>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</si>
  <si>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</si>
  <si>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</si>
  <si>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</si>
  <si>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</si>
  <si>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</si>
  <si>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</si>
  <si>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</si>
  <si>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</si>
  <si>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</si>
  <si>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</si>
  <si>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</si>
  <si>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</si>
  <si>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</si>
  <si>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</si>
  <si>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</si>
  <si>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</si>
  <si>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</si>
  <si>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</si>
  <si>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</si>
  <si>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</si>
  <si>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</si>
  <si>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</si>
  <si>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</si>
  <si>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</si>
  <si>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</si>
  <si>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</si>
  <si>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</si>
  <si>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</si>
  <si>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</si>
  <si>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</si>
  <si>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</si>
  <si>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</si>
  <si>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</si>
  <si>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</si>
  <si>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</si>
  <si>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</si>
  <si>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</si>
  <si>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</si>
  <si>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</si>
  <si>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</si>
  <si>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</si>
  <si>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</si>
  <si>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</si>
  <si>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</si>
  <si>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</si>
  <si>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</si>
  <si>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</si>
  <si>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</si>
  <si>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</si>
  <si>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</si>
  <si>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</si>
  <si>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</si>
  <si>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</si>
  <si>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</si>
  <si>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</si>
  <si>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</si>
  <si>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</si>
  <si>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</si>
  <si>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</si>
  <si>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</si>
  <si>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</si>
  <si>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</si>
  <si>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</si>
  <si>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</si>
  <si>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</si>
  <si>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</si>
  <si>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</si>
  <si>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</si>
  <si>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</si>
  <si>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</si>
  <si>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</si>
  <si>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</si>
  <si>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</si>
  <si>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</si>
  <si>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</si>
  <si>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</si>
  <si>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</si>
  <si>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</si>
  <si>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</si>
  <si>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</si>
  <si>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</si>
  <si>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</si>
  <si>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</si>
  <si>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</si>
  <si>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</si>
  <si>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</si>
  <si>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</si>
  <si>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</si>
  <si>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</si>
  <si>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</si>
  <si>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</si>
  <si>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</si>
  <si>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</si>
  <si>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</si>
  <si>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</si>
  <si>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</si>
  <si>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</si>
  <si>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</si>
  <si>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</si>
  <si>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</si>
  <si>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</si>
  <si>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</si>
  <si>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</si>
  <si>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</si>
  <si>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</si>
  <si>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</si>
  <si>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</si>
  <si>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</si>
  <si>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</si>
  <si>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</si>
  <si>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</si>
  <si>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</si>
  <si>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</si>
  <si>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</si>
  <si>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</si>
  <si>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</si>
  <si>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</si>
  <si>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</si>
  <si>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</si>
  <si>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</si>
  <si>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</si>
  <si>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</si>
  <si>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</si>
  <si>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</si>
  <si>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</si>
  <si>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</si>
  <si>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</si>
  <si>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</si>
  <si>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</si>
  <si>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</si>
  <si>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</si>
  <si>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</si>
  <si>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</si>
  <si>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</si>
  <si>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</si>
  <si>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</si>
  <si>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</si>
  <si>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</si>
  <si>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</si>
  <si>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</si>
  <si>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</si>
  <si>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</si>
  <si>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</si>
  <si>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</si>
  <si>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</si>
  <si>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</si>
  <si>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</si>
  <si>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</si>
  <si>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</si>
  <si>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</si>
  <si>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</si>
  <si>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</si>
  <si>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</si>
  <si>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</si>
  <si>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</si>
  <si>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</si>
  <si>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</si>
  <si>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</si>
  <si>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</si>
  <si>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</si>
  <si>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</si>
  <si>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</si>
  <si>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</si>
  <si>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</si>
  <si>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</si>
  <si>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</si>
  <si>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</si>
  <si>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</si>
  <si>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</si>
  <si>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</si>
  <si>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</si>
  <si>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</si>
  <si>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</si>
  <si>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</si>
  <si>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</si>
  <si>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</si>
  <si>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</si>
  <si>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</si>
  <si>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</si>
  <si>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</si>
  <si>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</si>
  <si>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</si>
  <si>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</si>
  <si>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</si>
  <si>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</si>
  <si>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</si>
  <si>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</si>
  <si>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</si>
  <si>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</si>
  <si>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</si>
  <si>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</si>
  <si>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</si>
  <si>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</si>
  <si>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</si>
  <si>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</si>
  <si>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</si>
  <si>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</si>
  <si>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</si>
  <si>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</si>
  <si>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</si>
  <si>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</si>
  <si>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</si>
  <si>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</si>
  <si>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</si>
  <si>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</si>
  <si>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</si>
  <si>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</si>
  <si>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</si>
  <si>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</si>
  <si>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</si>
  <si>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</si>
  <si>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</si>
  <si>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</si>
  <si>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</si>
  <si>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</si>
  <si>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</si>
  <si>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</si>
  <si>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</si>
  <si>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</si>
  <si>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</si>
  <si>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</si>
  <si>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</si>
  <si>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</si>
  <si>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</si>
  <si>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</si>
  <si>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</si>
  <si>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</si>
  <si>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</si>
  <si>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</si>
  <si>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</si>
  <si>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</si>
  <si>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</si>
  <si>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</si>
  <si>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</si>
  <si>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</si>
  <si>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</si>
  <si>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</si>
  <si>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</si>
  <si>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</si>
  <si>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</si>
  <si>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</si>
  <si>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</si>
  <si>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</si>
  <si>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</si>
  <si>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</si>
  <si>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</si>
  <si>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</si>
  <si>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</si>
  <si>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</si>
  <si>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</si>
  <si>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</si>
  <si>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</si>
  <si>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</si>
  <si>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</si>
  <si>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</si>
  <si>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</si>
  <si>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</si>
  <si>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</si>
  <si>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</si>
  <si>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</si>
  <si>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</si>
  <si>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</si>
  <si>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</si>
  <si>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</si>
  <si>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</si>
  <si>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</si>
  <si>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</si>
  <si>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</si>
  <si>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</si>
  <si>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</si>
  <si>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</si>
  <si>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</si>
  <si>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</si>
  <si>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</si>
  <si>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</si>
  <si>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</si>
  <si>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</si>
  <si>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</si>
  <si>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</si>
  <si>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</si>
  <si>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</si>
  <si>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</si>
  <si>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</si>
  <si>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</si>
  <si>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</si>
  <si>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</si>
  <si>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</si>
  <si>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</si>
  <si>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</si>
  <si>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</si>
  <si>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</si>
  <si>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</si>
  <si>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</si>
  <si>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</si>
  <si>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</si>
  <si>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</si>
  <si>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</si>
  <si>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</si>
  <si>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</si>
  <si>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</si>
  <si>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</si>
  <si>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</si>
  <si>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</si>
  <si>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</si>
  <si>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</si>
  <si>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</si>
  <si>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</si>
  <si>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</si>
  <si>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</si>
  <si>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</si>
  <si>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</si>
  <si>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</si>
  <si>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</si>
  <si>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</si>
  <si>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</si>
  <si>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</si>
  <si>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</si>
  <si>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</si>
  <si>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</si>
  <si>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</si>
  <si>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</si>
  <si>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</si>
  <si>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</si>
  <si>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</si>
  <si>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</si>
  <si>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</si>
  <si>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</si>
  <si>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</si>
  <si>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</si>
  <si>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</si>
  <si>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</si>
  <si>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</si>
  <si>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</si>
  <si>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</si>
  <si>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</si>
  <si>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</si>
  <si>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</si>
  <si>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</si>
  <si>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</si>
  <si>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</si>
  <si>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</si>
  <si>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</si>
  <si>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</si>
  <si>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</si>
  <si>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</si>
  <si>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</si>
  <si>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</si>
  <si>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</si>
  <si>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</si>
  <si>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</si>
  <si>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</si>
  <si>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</si>
  <si>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</si>
  <si>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</si>
  <si>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</si>
  <si>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</si>
  <si>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</si>
  <si>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</si>
  <si>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</si>
  <si>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</si>
  <si>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</si>
  <si>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</si>
  <si>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</si>
  <si>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</si>
  <si>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</si>
  <si>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</si>
  <si>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</si>
  <si>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</si>
  <si>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</si>
  <si>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</si>
  <si>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</si>
  <si>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</si>
  <si>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</si>
  <si>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</si>
  <si>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</si>
  <si>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</si>
  <si>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</si>
  <si>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</si>
  <si>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</si>
  <si>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</si>
  <si>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</si>
  <si>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</si>
  <si>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</si>
  <si>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</si>
  <si>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</si>
  <si>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</si>
  <si>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</si>
  <si>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</si>
  <si>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</si>
  <si>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</si>
  <si>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</si>
  <si>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</si>
  <si>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</si>
  <si>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</si>
  <si>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</si>
  <si>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</si>
  <si>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</si>
  <si>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</si>
  <si>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</si>
  <si>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</si>
  <si>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</si>
  <si>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</si>
  <si>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</si>
  <si>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</si>
  <si>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</si>
  <si>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</si>
  <si>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</si>
  <si>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</si>
  <si>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</si>
  <si>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</si>
  <si>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</si>
  <si>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</si>
  <si>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</si>
  <si>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</si>
  <si>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</si>
  <si>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</si>
  <si>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</si>
  <si>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</si>
  <si>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</si>
  <si>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</si>
  <si>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</si>
  <si>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</si>
  <si>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</si>
  <si>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</si>
  <si>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</si>
  <si>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</si>
  <si>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</si>
  <si>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</si>
  <si>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</si>
  <si>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</si>
  <si>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</si>
  <si>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</si>
  <si>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</si>
  <si>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</si>
  <si>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</si>
  <si>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</si>
  <si>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</si>
  <si>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</si>
  <si>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</si>
  <si>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</si>
  <si>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</si>
  <si>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</si>
  <si>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</si>
  <si>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</si>
  <si>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</si>
  <si>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</si>
  <si>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</si>
  <si>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</si>
  <si>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</si>
  <si>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</si>
  <si>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</si>
  <si>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</si>
  <si>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</si>
  <si>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</si>
  <si>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</si>
  <si>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</si>
  <si>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</si>
  <si>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</si>
  <si>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</si>
  <si>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</si>
  <si>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</si>
  <si>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</si>
  <si>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</si>
  <si>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</si>
  <si>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</si>
  <si>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</si>
  <si>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</si>
  <si>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</si>
  <si>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</si>
  <si>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</si>
  <si>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</si>
  <si>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</si>
  <si>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</si>
  <si>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</si>
  <si>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</si>
  <si>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</si>
  <si>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</si>
  <si>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</si>
  <si>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</si>
  <si>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</si>
  <si>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</si>
  <si>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</si>
  <si>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</si>
  <si>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</si>
  <si>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</si>
  <si>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</si>
  <si>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</si>
  <si>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</si>
  <si>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</si>
  <si>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</si>
  <si>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</si>
  <si>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</si>
  <si>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</si>
  <si>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</si>
  <si>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</si>
  <si>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</si>
  <si>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</si>
  <si>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</si>
  <si>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</si>
  <si>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</si>
  <si>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</si>
  <si>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</si>
  <si>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</si>
  <si>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</si>
  <si>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</si>
  <si>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</si>
  <si>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</si>
  <si>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</si>
  <si>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</si>
  <si>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</si>
  <si>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</si>
  <si>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</si>
  <si>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</si>
  <si>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</si>
  <si>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</si>
  <si>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</si>
  <si>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</si>
  <si>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</si>
  <si>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</si>
  <si>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</si>
  <si>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</si>
  <si>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</si>
  <si>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</si>
  <si>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</si>
  <si>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</si>
  <si>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</si>
  <si>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</si>
  <si>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</si>
  <si>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</si>
  <si>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</si>
  <si>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</si>
  <si>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</si>
  <si>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</si>
  <si>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</si>
  <si>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</si>
  <si>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</si>
  <si>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</si>
  <si>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</si>
  <si>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</si>
  <si>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</si>
  <si>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</si>
  <si>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</si>
  <si>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</si>
  <si>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</si>
  <si>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</si>
  <si>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</si>
  <si>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</si>
  <si>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</si>
  <si>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</si>
  <si>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</si>
  <si>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</si>
  <si>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</si>
  <si>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</si>
  <si>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</si>
  <si>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</si>
  <si>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</si>
  <si>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</si>
  <si>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</si>
  <si>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</si>
  <si>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</si>
  <si>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</si>
  <si>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</si>
  <si>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</si>
  <si>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</si>
  <si>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</si>
  <si>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</si>
  <si>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</si>
  <si>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</si>
  <si>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</si>
  <si>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</si>
  <si>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</si>
  <si>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</si>
  <si>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</si>
  <si>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</si>
  <si>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</si>
  <si>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</si>
  <si>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</si>
  <si>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</si>
  <si>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</si>
  <si>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</si>
  <si>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</si>
  <si>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</si>
  <si>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</si>
  <si>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</si>
  <si>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</si>
  <si>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</si>
  <si>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</si>
  <si>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</si>
  <si>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</si>
  <si>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</si>
  <si>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</si>
  <si>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</si>
  <si>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</si>
  <si>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</si>
  <si>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</si>
  <si>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</si>
  <si>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</si>
  <si>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</si>
  <si>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</si>
  <si>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</si>
  <si>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</si>
  <si>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</si>
  <si>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</si>
  <si>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</si>
  <si>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</si>
  <si>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</si>
  <si>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</si>
  <si>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</si>
  <si>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</si>
  <si>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</si>
  <si>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</si>
  <si>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</si>
  <si>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</si>
  <si>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</si>
  <si>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</si>
  <si>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</si>
  <si>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</si>
  <si>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</si>
  <si>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</si>
  <si>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</si>
  <si>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</si>
  <si>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</si>
  <si>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</si>
  <si>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</si>
  <si>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</si>
  <si>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</si>
  <si>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</si>
  <si>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</si>
  <si>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</si>
  <si>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</si>
  <si>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</si>
  <si>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</si>
  <si>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</si>
  <si>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</si>
  <si>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</si>
  <si>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</si>
  <si>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</si>
  <si>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</si>
  <si>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</si>
  <si>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</si>
  <si>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</si>
  <si>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</si>
  <si>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</si>
  <si>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</si>
  <si>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</si>
  <si>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</si>
  <si>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</si>
  <si>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</si>
  <si>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</si>
  <si>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</si>
  <si>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</si>
  <si>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</si>
  <si>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</si>
  <si>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</si>
  <si>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</si>
  <si>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</si>
  <si>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</si>
  <si>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</si>
  <si>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</si>
  <si>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</si>
  <si>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</si>
  <si>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</si>
  <si>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</si>
  <si>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</si>
  <si>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</si>
  <si>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</si>
  <si>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</si>
  <si>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</si>
  <si>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</si>
  <si>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</si>
  <si>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</si>
  <si>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</si>
  <si>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</si>
  <si>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</si>
  <si>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</si>
  <si>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</si>
  <si>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</si>
  <si>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</si>
  <si>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</si>
  <si>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</si>
  <si>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</si>
  <si>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</si>
  <si>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</si>
  <si>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</si>
  <si>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</si>
  <si>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</si>
  <si>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</si>
  <si>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</si>
  <si>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</si>
  <si>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</si>
  <si>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</si>
  <si>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</si>
  <si>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</si>
  <si>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</si>
  <si>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</si>
  <si>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</si>
  <si>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</si>
  <si>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</si>
  <si>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</si>
  <si>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</si>
  <si>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</si>
  <si>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</si>
  <si>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</si>
  <si>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</si>
  <si>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</si>
  <si>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</si>
  <si>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</si>
  <si>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</si>
  <si>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</si>
  <si>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</si>
  <si>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</si>
  <si>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</si>
  <si>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</si>
  <si>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</si>
  <si>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</si>
  <si>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</si>
  <si>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</si>
  <si>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</si>
  <si>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</si>
  <si>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</si>
  <si>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</si>
  <si>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</si>
  <si>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</si>
  <si>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</si>
  <si>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</si>
  <si>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</si>
  <si>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</si>
  <si>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</si>
  <si>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</si>
  <si>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</si>
  <si>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</si>
  <si>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</si>
  <si>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</si>
  <si>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</si>
  <si>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</si>
  <si>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</si>
  <si>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</si>
  <si>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</si>
  <si>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</si>
  <si>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</si>
  <si>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</si>
  <si>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</si>
  <si>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</si>
  <si>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</si>
  <si>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</si>
  <si>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</si>
  <si>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</si>
  <si>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</si>
  <si>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</si>
  <si>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</si>
  <si>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</si>
  <si>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</si>
  <si>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</si>
  <si>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</si>
  <si>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</si>
  <si>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</si>
  <si>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</si>
  <si>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</si>
  <si>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</si>
  <si>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</si>
  <si>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</si>
  <si>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</si>
  <si>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</si>
  <si>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</si>
  <si>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</si>
  <si>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</si>
  <si>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</si>
  <si>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</si>
  <si>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</si>
  <si>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</si>
  <si>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</si>
  <si>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</si>
  <si>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</si>
  <si>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</si>
  <si>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</si>
  <si>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</si>
  <si>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</si>
  <si>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</si>
  <si>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</si>
  <si>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</si>
  <si>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</si>
  <si>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</si>
  <si>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</si>
  <si>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</si>
  <si>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</si>
  <si>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</si>
  <si>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</si>
  <si>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</si>
  <si>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</si>
  <si>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</si>
  <si>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</si>
  <si>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</si>
  <si>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</si>
  <si>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</si>
  <si>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</si>
  <si>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</si>
  <si>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</si>
  <si>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</si>
  <si>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</si>
  <si>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</si>
  <si>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</si>
  <si>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</si>
  <si>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</si>
  <si>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</si>
  <si>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</si>
  <si>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</si>
  <si>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</si>
  <si>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</si>
  <si>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</si>
  <si>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</si>
  <si>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</si>
  <si>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</si>
  <si>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</si>
  <si>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</si>
  <si>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</si>
  <si>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</si>
  <si>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</si>
  <si>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</si>
  <si>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</si>
  <si>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</si>
  <si>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</si>
  <si>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</si>
  <si>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</si>
  <si>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</si>
  <si>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</si>
  <si>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</si>
  <si>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</si>
  <si>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</si>
  <si>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</si>
  <si>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</si>
  <si>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</si>
  <si>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</si>
  <si>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</si>
  <si>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</si>
  <si>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</si>
  <si>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</si>
  <si>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</si>
  <si>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</si>
  <si>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</si>
  <si>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</si>
  <si>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</si>
  <si>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</si>
  <si>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</si>
  <si>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</si>
  <si>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</si>
  <si>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</si>
  <si>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</si>
  <si>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</si>
  <si>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</si>
  <si>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</si>
  <si>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</si>
  <si>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</si>
  <si>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</si>
  <si>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</si>
  <si>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</si>
  <si>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</si>
  <si>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</si>
  <si>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</si>
  <si>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</si>
  <si>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</si>
  <si>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</si>
  <si>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</si>
  <si>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</si>
  <si>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</si>
  <si>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</si>
  <si>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</si>
  <si>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</si>
  <si>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</si>
  <si>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</si>
  <si>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</si>
  <si>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</si>
  <si>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</si>
  <si>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</si>
  <si>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</si>
  <si>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</si>
  <si>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</si>
  <si>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</si>
  <si>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</si>
  <si>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</si>
  <si>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</si>
  <si>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</si>
  <si>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</si>
  <si>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</si>
  <si>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</si>
  <si>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</si>
  <si>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</si>
  <si>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</si>
  <si>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</si>
  <si>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</si>
  <si>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</si>
  <si>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</si>
  <si>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</si>
  <si>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</si>
  <si>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</si>
  <si>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</si>
  <si>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</si>
  <si>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</si>
  <si>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</si>
  <si>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</si>
  <si>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</si>
  <si>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</si>
  <si>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</si>
  <si>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</si>
  <si>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</si>
  <si>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</si>
  <si>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</si>
  <si>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</si>
  <si>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</si>
  <si>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</si>
  <si>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</si>
  <si>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</si>
  <si>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</si>
  <si>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</si>
  <si>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</si>
  <si>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</si>
  <si>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</si>
  <si>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</si>
  <si>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</si>
  <si>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</si>
  <si>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</si>
  <si>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</si>
  <si>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</si>
  <si>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</si>
  <si>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</si>
  <si>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</si>
  <si>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</si>
  <si>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</si>
  <si>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</si>
  <si>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</si>
  <si>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</si>
  <si>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</si>
  <si>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</si>
  <si>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</si>
  <si>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</si>
  <si>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</si>
  <si>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</si>
  <si>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</si>
  <si>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</si>
  <si>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</si>
  <si>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</si>
  <si>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</si>
  <si>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</si>
  <si>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</si>
  <si>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</si>
  <si>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</si>
  <si>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</si>
  <si>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</si>
  <si>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</si>
  <si>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</si>
  <si>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</si>
  <si>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</si>
  <si>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</si>
  <si>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</si>
  <si>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</si>
  <si>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</si>
  <si>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</si>
  <si>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</si>
  <si>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</si>
  <si>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</si>
  <si>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</si>
  <si>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</si>
  <si>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</si>
  <si>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</si>
  <si>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</si>
  <si>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</si>
  <si>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</si>
  <si>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</si>
  <si>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</si>
  <si>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</si>
  <si>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</si>
  <si>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</si>
  <si>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</si>
  <si>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</si>
  <si>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</si>
  <si>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</si>
  <si>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</si>
  <si>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</si>
  <si>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</si>
  <si>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</si>
  <si>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</si>
  <si>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</si>
  <si>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</si>
  <si>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</si>
  <si>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</si>
  <si>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</si>
  <si>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</si>
  <si>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</si>
  <si>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</si>
  <si>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</si>
  <si>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</si>
  <si>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</si>
  <si>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</si>
  <si>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</si>
  <si>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</si>
  <si>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</si>
  <si>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</si>
  <si>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</si>
  <si>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</si>
  <si>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</si>
  <si>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</si>
  <si>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</si>
  <si>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</si>
  <si>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</si>
  <si>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</si>
  <si>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</si>
  <si>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</si>
  <si>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</si>
  <si>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</si>
  <si>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</si>
  <si>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</si>
  <si>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</si>
  <si>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</si>
  <si>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</si>
  <si>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</si>
  <si>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</si>
  <si>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</si>
  <si>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</si>
  <si>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</si>
  <si>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</si>
  <si>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</si>
  <si>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</si>
  <si>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</si>
  <si>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</si>
  <si>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</si>
  <si>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</si>
  <si>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</si>
  <si>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</si>
  <si>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</si>
  <si>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</si>
  <si>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</si>
  <si>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</si>
  <si>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</si>
  <si>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</si>
  <si>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</si>
  <si>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</si>
  <si>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</si>
  <si>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</si>
  <si>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</si>
  <si>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</si>
  <si>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</si>
  <si>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</si>
  <si>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</si>
  <si>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</si>
  <si>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</si>
  <si>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</si>
  <si>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</si>
  <si>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</si>
  <si>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</si>
  <si>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</si>
  <si>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</si>
  <si>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</si>
  <si>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</si>
  <si>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</si>
  <si>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</si>
  <si>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</si>
  <si>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</si>
  <si>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</si>
  <si>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</si>
  <si>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</si>
  <si>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</si>
  <si>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</si>
  <si>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</si>
  <si>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</si>
  <si>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</si>
  <si>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</si>
  <si>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</si>
  <si>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</si>
  <si>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</si>
  <si>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</si>
  <si>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</si>
  <si>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</si>
  <si>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</si>
  <si>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</si>
  <si>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</si>
  <si>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</si>
  <si>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</si>
  <si>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</si>
  <si>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</si>
  <si>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</si>
  <si>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</si>
  <si>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</si>
  <si>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</si>
  <si>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</si>
  <si>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</si>
  <si>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</si>
  <si>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</si>
  <si>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</si>
  <si>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</si>
  <si>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</si>
  <si>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</si>
  <si>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</si>
  <si>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</si>
  <si>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</si>
  <si>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</si>
  <si>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</si>
  <si>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</si>
  <si>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</si>
  <si>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</si>
  <si>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</si>
  <si>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</si>
  <si>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</si>
  <si>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</si>
  <si>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</si>
  <si>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</si>
  <si>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</si>
  <si>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</si>
  <si>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</si>
  <si>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</si>
  <si>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</si>
  <si>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</si>
  <si>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</si>
  <si>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</si>
  <si>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</si>
  <si>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</si>
  <si>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</si>
  <si>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</si>
  <si>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</si>
  <si>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</si>
  <si>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</si>
  <si>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</si>
  <si>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</si>
  <si>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</si>
  <si>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</si>
  <si>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</si>
  <si>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</si>
  <si>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</si>
  <si>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</si>
  <si>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</si>
  <si>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</si>
  <si>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</si>
  <si>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</si>
  <si>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</si>
  <si>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</si>
  <si>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</si>
  <si>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</si>
  <si>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</si>
  <si>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</si>
  <si>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</si>
  <si>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</si>
  <si>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</si>
  <si>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</si>
  <si>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</si>
  <si>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</si>
  <si>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</si>
  <si>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</si>
  <si>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</si>
  <si>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</si>
  <si>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</si>
  <si>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</si>
  <si>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</si>
  <si>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</si>
  <si>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</si>
  <si>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</si>
  <si>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</si>
  <si>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</si>
  <si>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</si>
  <si>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</si>
  <si>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</si>
  <si>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</si>
  <si>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</si>
  <si>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</si>
  <si>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</si>
  <si>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</si>
  <si>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</si>
  <si>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</si>
  <si>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</si>
  <si>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</si>
  <si>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</si>
  <si>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</si>
  <si>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</si>
  <si>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</si>
  <si>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</si>
  <si>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</si>
  <si>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</si>
  <si>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</si>
  <si>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</si>
  <si>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</si>
  <si>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</si>
  <si>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</si>
  <si>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</si>
  <si>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</si>
  <si>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</si>
  <si>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</si>
  <si>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</si>
  <si>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</si>
  <si>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</si>
  <si>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</si>
  <si>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</si>
  <si>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</si>
  <si>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</si>
  <si>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</si>
  <si>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</si>
  <si>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</si>
  <si>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</si>
  <si>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</si>
  <si>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</si>
  <si>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</si>
  <si>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</si>
  <si>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</si>
  <si>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</si>
  <si>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</si>
  <si>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</si>
  <si>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</si>
  <si>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</si>
  <si>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</si>
  <si>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</si>
  <si>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</si>
  <si>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</si>
  <si>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</si>
  <si>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</si>
  <si>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</si>
  <si>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</si>
  <si>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</si>
  <si>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</si>
  <si>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</si>
  <si>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</si>
  <si>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</si>
  <si>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</si>
  <si>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</si>
  <si>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</si>
  <si>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</si>
  <si>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</si>
  <si>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</si>
  <si>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</si>
  <si>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</si>
  <si>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</si>
  <si>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</si>
  <si>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</si>
  <si>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</si>
  <si>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</si>
  <si>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</si>
  <si>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</si>
  <si>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</si>
  <si>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</si>
  <si>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</si>
  <si>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</si>
  <si>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</si>
  <si>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</si>
  <si>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</si>
  <si>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</si>
  <si>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</si>
  <si>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</si>
  <si>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</si>
  <si>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</si>
  <si>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</si>
  <si>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</si>
  <si>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</si>
  <si>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</si>
  <si>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</si>
  <si>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</si>
  <si>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</si>
  <si>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</si>
  <si>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</si>
  <si>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</si>
  <si>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</si>
  <si>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</si>
  <si>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</si>
  <si>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</si>
  <si>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</si>
  <si>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</si>
  <si>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</si>
  <si>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</si>
  <si>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</si>
  <si>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</si>
  <si>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</si>
  <si>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</si>
  <si>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</si>
  <si>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</si>
  <si>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</si>
  <si>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</si>
  <si>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</si>
  <si>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</si>
  <si>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</si>
  <si>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</si>
  <si>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</si>
  <si>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</si>
  <si>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</si>
  <si>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</si>
  <si>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</si>
  <si>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</si>
  <si>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</si>
  <si>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</si>
  <si>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</si>
  <si>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</si>
  <si>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</si>
  <si>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</si>
  <si>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</si>
  <si>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</si>
  <si>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</si>
  <si>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</si>
  <si>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</si>
  <si>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</si>
  <si>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</si>
  <si>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</si>
  <si>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</si>
  <si>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</si>
  <si>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</si>
  <si>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</si>
  <si>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</si>
  <si>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</si>
  <si>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</si>
  <si>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</si>
  <si>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</si>
  <si>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</si>
  <si>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</si>
  <si>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</si>
  <si>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</si>
  <si>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</si>
  <si>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</si>
  <si>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</si>
  <si>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</si>
  <si>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</si>
  <si>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</si>
  <si>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</si>
  <si>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</si>
  <si>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</si>
  <si>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</si>
  <si>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</si>
  <si>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</si>
  <si>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</si>
  <si>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</si>
  <si>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</si>
  <si>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</si>
  <si>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</si>
  <si>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</si>
  <si>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</si>
  <si>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</si>
  <si>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</si>
  <si>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</si>
  <si>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</si>
  <si>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</si>
  <si>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</si>
  <si>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</si>
  <si>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</si>
  <si>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</si>
  <si>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</si>
  <si>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</si>
  <si>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</si>
  <si>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</si>
  <si>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</si>
  <si>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</si>
  <si>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</si>
  <si>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</si>
  <si>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</si>
  <si>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</si>
  <si>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</si>
  <si>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</si>
  <si>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</si>
  <si>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</si>
  <si>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</si>
  <si>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</si>
  <si>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</si>
  <si>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</si>
  <si>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</si>
  <si>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</si>
  <si>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</si>
  <si>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</si>
  <si>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</si>
  <si>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</si>
  <si>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</si>
  <si>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</si>
  <si>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</si>
  <si>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</si>
  <si>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</si>
  <si>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</si>
  <si>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</si>
  <si>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</si>
  <si>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</si>
  <si>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</si>
  <si>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</si>
  <si>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</si>
  <si>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</si>
  <si>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</si>
  <si>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</si>
  <si>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</si>
  <si>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</si>
  <si>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</si>
  <si>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</si>
  <si>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</si>
  <si>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</si>
  <si>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</si>
  <si>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</si>
  <si>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</si>
  <si>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</si>
  <si>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</si>
  <si>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</si>
  <si>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</si>
  <si>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</si>
  <si>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</si>
  <si>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</si>
  <si>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</si>
  <si>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</si>
  <si>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</si>
  <si>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</si>
  <si>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</si>
  <si>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</si>
  <si>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</si>
  <si>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</si>
  <si>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</si>
  <si>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</si>
  <si>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</si>
  <si>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</si>
  <si>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</si>
  <si>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</si>
  <si>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</si>
  <si>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</si>
  <si>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</si>
  <si>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</si>
  <si>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</si>
  <si>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</si>
  <si>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</si>
  <si>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</si>
  <si>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</si>
  <si>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</si>
  <si>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</si>
  <si>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</si>
  <si>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</si>
  <si>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</si>
  <si>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</si>
  <si>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</si>
  <si>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</si>
  <si>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</si>
  <si>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</si>
  <si>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</si>
  <si>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</si>
  <si>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</si>
  <si>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</si>
  <si>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</si>
  <si>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</si>
  <si>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</si>
  <si>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</si>
  <si>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</si>
  <si>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</si>
  <si>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</si>
  <si>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</si>
  <si>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</si>
  <si>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</si>
  <si>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</si>
  <si>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</si>
  <si>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</si>
  <si>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</si>
  <si>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</si>
  <si>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</si>
  <si>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</si>
  <si>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</si>
  <si>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</si>
  <si>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</si>
  <si>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</si>
  <si>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</si>
  <si>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</si>
  <si>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</si>
  <si>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</si>
  <si>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</si>
  <si>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</si>
  <si>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</si>
  <si>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</si>
  <si>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</si>
  <si>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</si>
  <si>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</si>
  <si>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</si>
  <si>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</si>
  <si>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</si>
  <si>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</si>
  <si>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</si>
  <si>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</si>
  <si>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</si>
  <si>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</si>
  <si>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</si>
  <si>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</si>
  <si>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</si>
  <si>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</si>
  <si>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</si>
  <si>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</si>
  <si>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</si>
  <si>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</si>
  <si>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</si>
  <si>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</si>
  <si>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</si>
  <si>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</si>
  <si>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</si>
  <si>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</si>
  <si>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</si>
  <si>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</si>
  <si>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</si>
  <si>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</si>
  <si>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</si>
  <si>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</si>
  <si>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</si>
  <si>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</si>
  <si>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</si>
  <si>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</si>
  <si>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</si>
  <si>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</si>
  <si>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</si>
  <si>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</si>
  <si>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</si>
  <si>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</si>
  <si>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</si>
  <si>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</si>
  <si>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</si>
  <si>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</si>
  <si>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</si>
  <si>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</si>
  <si>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</si>
  <si>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</si>
  <si>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</si>
  <si>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</si>
  <si>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</si>
  <si>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</si>
  <si>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</si>
  <si>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</si>
  <si>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</si>
  <si>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</si>
  <si>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</si>
  <si>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</si>
  <si>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</si>
  <si>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</si>
  <si>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</si>
  <si>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</si>
  <si>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</si>
  <si>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</si>
  <si>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</si>
  <si>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</si>
  <si>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</si>
  <si>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</si>
  <si>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</si>
  <si>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</si>
  <si>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</si>
  <si>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</si>
  <si>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</si>
  <si>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</si>
  <si>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</si>
  <si>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</si>
  <si>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</si>
  <si>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</si>
  <si>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</si>
  <si>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</si>
  <si>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</si>
  <si>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</si>
  <si>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</si>
  <si>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</si>
  <si>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</si>
  <si>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</si>
  <si>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</si>
  <si>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</si>
  <si>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</si>
  <si>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</si>
  <si>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</si>
  <si>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</si>
  <si>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</si>
  <si>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</si>
  <si>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</si>
  <si>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</si>
  <si>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</si>
  <si>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</si>
  <si>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</si>
  <si>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</si>
  <si>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</si>
  <si>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</si>
  <si>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</si>
  <si>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</si>
  <si>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</si>
  <si>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</si>
  <si>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</si>
  <si>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</si>
  <si>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</si>
  <si>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</si>
  <si>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</si>
  <si>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</si>
  <si>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</si>
  <si>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</si>
  <si>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</si>
  <si>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</si>
  <si>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</si>
  <si>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</si>
  <si>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</si>
  <si>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</si>
  <si>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</si>
  <si>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</si>
  <si>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</si>
  <si>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</si>
  <si>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</si>
  <si>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</si>
  <si>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</si>
  <si>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</si>
  <si>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</si>
  <si>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</si>
  <si>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</si>
  <si>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</si>
  <si>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</si>
  <si>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</si>
  <si>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</si>
  <si>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</si>
  <si>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</si>
  <si>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</si>
  <si>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</si>
  <si>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</si>
  <si>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</si>
  <si>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</si>
  <si>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</si>
  <si>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</si>
  <si>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</si>
  <si>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</si>
  <si>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</si>
  <si>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</si>
  <si>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</si>
  <si>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</si>
  <si>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</si>
  <si>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</si>
  <si>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</si>
  <si>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</si>
  <si>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</si>
  <si>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</si>
  <si>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</si>
  <si>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</si>
  <si>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</si>
  <si>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</si>
  <si>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</si>
  <si>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</si>
  <si>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</si>
  <si>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</si>
  <si>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</si>
  <si>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</si>
  <si>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</si>
  <si>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</si>
  <si>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</si>
  <si>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</si>
  <si>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</si>
  <si>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</si>
  <si>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</si>
  <si>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</si>
  <si>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</si>
  <si>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</si>
  <si>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</si>
  <si>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</si>
  <si>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</si>
  <si>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</si>
  <si>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</si>
  <si>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</si>
  <si>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</si>
  <si>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</si>
  <si>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</si>
  <si>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</si>
  <si>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</si>
  <si>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</si>
  <si>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</si>
  <si>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</si>
  <si>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</si>
  <si>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</si>
  <si>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</si>
  <si>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</si>
  <si>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</si>
  <si>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</si>
  <si>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</si>
  <si>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</si>
  <si>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</si>
  <si>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</si>
  <si>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</si>
  <si>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</si>
  <si>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</si>
  <si>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</si>
  <si>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</si>
  <si>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</si>
  <si>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</si>
  <si>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</si>
  <si>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</si>
  <si>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</si>
  <si>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</si>
  <si>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</si>
  <si>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</si>
  <si>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</si>
  <si>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</si>
  <si>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</si>
  <si>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</si>
  <si>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</si>
  <si>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</si>
  <si>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</si>
  <si>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</si>
  <si>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</si>
  <si>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</si>
  <si>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</si>
  <si>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</si>
  <si>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</si>
  <si>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</si>
  <si>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</si>
  <si>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</si>
  <si>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</si>
  <si>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</si>
  <si>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</si>
  <si>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</si>
  <si>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</si>
  <si>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</si>
  <si>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</si>
  <si>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</si>
  <si>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</si>
  <si>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</si>
  <si>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</si>
  <si>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</si>
  <si>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</si>
  <si>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</si>
  <si>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</si>
  <si>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</si>
  <si>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</si>
  <si>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</si>
  <si>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</si>
  <si>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</si>
  <si>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</si>
  <si>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</si>
  <si>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</si>
  <si>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</si>
  <si>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</si>
  <si>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</si>
  <si>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</si>
  <si>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</si>
  <si>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</si>
  <si>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</si>
  <si>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</si>
  <si>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</si>
  <si>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</si>
  <si>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</si>
  <si>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</si>
  <si>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</si>
  <si>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</si>
  <si>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</si>
  <si>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</si>
  <si>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</si>
  <si>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</si>
  <si>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</si>
  <si>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</si>
  <si>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</si>
  <si>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</si>
  <si>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</si>
  <si>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</si>
  <si>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</si>
  <si>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</si>
  <si>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</si>
  <si>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</si>
  <si>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</si>
  <si>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</si>
  <si>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</si>
  <si>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</si>
  <si>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</si>
  <si>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</si>
  <si>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</si>
  <si>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</si>
  <si>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</si>
  <si>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</si>
  <si>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</si>
  <si>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</si>
  <si>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</si>
  <si>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</si>
  <si>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</si>
  <si>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</si>
  <si>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</si>
  <si>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</si>
  <si>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</si>
  <si>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</si>
  <si>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</si>
  <si>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</si>
  <si>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</si>
  <si>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</si>
  <si>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</si>
  <si>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</si>
  <si>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</si>
  <si>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</si>
  <si>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</si>
  <si>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</si>
  <si>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</si>
  <si>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</si>
  <si>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</si>
  <si>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</si>
  <si>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</si>
  <si>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</si>
  <si>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</si>
  <si>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</si>
  <si>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</si>
  <si>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</si>
  <si>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</si>
  <si>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</si>
  <si>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</si>
  <si>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</si>
  <si>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</si>
  <si>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</si>
  <si>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</si>
  <si>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</si>
  <si>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</si>
  <si>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</si>
  <si>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</si>
  <si>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</si>
  <si>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</si>
  <si>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</si>
  <si>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</si>
  <si>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</si>
  <si>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</si>
  <si>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</si>
  <si>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</si>
  <si>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</si>
  <si>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</si>
  <si>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</si>
  <si>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</si>
  <si>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</si>
  <si>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</si>
  <si>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</si>
  <si>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</si>
  <si>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</si>
  <si>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</si>
  <si>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</si>
  <si>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</si>
  <si>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</si>
  <si>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</si>
  <si>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</si>
  <si>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</si>
  <si>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</si>
  <si>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</si>
  <si>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</si>
  <si>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</si>
  <si>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</si>
  <si>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</si>
  <si>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</si>
  <si>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</si>
  <si>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</si>
  <si>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</si>
  <si>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</si>
  <si>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</si>
  <si>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</si>
  <si>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</si>
  <si>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</si>
  <si>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</si>
  <si>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</si>
  <si>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</si>
  <si>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</si>
  <si>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</si>
  <si>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</si>
  <si>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</si>
  <si>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</si>
  <si>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</si>
  <si>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</si>
  <si>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</si>
  <si>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</si>
  <si>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</si>
  <si>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</si>
  <si>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</si>
  <si>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</si>
  <si>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</si>
  <si>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</si>
  <si>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</si>
  <si>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</si>
  <si>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</si>
  <si>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</si>
  <si>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</si>
  <si>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</si>
  <si>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</si>
  <si>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</si>
  <si>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</si>
  <si>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</si>
  <si>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</si>
  <si>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</si>
  <si>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</si>
  <si>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</si>
  <si>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</si>
  <si>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</si>
  <si>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</si>
  <si>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</si>
  <si>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</si>
  <si>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</si>
  <si>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</si>
  <si>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</si>
  <si>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</si>
  <si>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</si>
  <si>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</si>
  <si>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</si>
  <si>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</si>
  <si>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</si>
  <si>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</si>
  <si>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</si>
  <si>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</si>
  <si>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</si>
  <si>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</si>
  <si>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</si>
  <si>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</si>
  <si>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</si>
  <si>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</si>
  <si>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</si>
  <si>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</si>
  <si>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</si>
  <si>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</si>
  <si>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</si>
  <si>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</si>
  <si>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</si>
  <si>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</si>
  <si>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</si>
  <si>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</si>
  <si>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</si>
  <si>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</si>
  <si>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</si>
  <si>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</si>
  <si>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</si>
  <si>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</si>
  <si>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</si>
  <si>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</si>
  <si>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</si>
  <si>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</si>
  <si>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</si>
  <si>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</si>
  <si>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</si>
  <si>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</si>
  <si>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</si>
  <si>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</si>
  <si>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</si>
  <si>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</si>
  <si>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</si>
  <si>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</si>
  <si>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</si>
  <si>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</si>
  <si>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</si>
  <si>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</si>
  <si>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</si>
  <si>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</si>
  <si>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</si>
  <si>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</si>
  <si>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</si>
  <si>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</si>
  <si>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</si>
  <si>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</si>
  <si>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</si>
  <si>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</si>
  <si>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</si>
  <si>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</si>
  <si>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</si>
  <si>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</si>
  <si>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</si>
  <si>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</si>
  <si>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</si>
  <si>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</si>
  <si>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</si>
  <si>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</si>
  <si>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</si>
  <si>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</si>
  <si>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</si>
  <si>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</si>
  <si>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</si>
  <si>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</si>
  <si>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</si>
  <si>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</si>
  <si>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</si>
  <si>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</si>
  <si>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</si>
  <si>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</si>
  <si>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</si>
  <si>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</si>
  <si>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</si>
  <si>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</si>
  <si>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</si>
  <si>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</si>
  <si>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</si>
  <si>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</si>
  <si>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</si>
  <si>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</si>
  <si>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</si>
  <si>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</si>
  <si>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</si>
  <si>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</si>
  <si>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</si>
  <si>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</si>
  <si>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</si>
  <si>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</si>
  <si>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</si>
  <si>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</si>
  <si>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</si>
  <si>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</si>
  <si>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</si>
  <si>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</si>
  <si>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</si>
  <si>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</si>
  <si>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</si>
  <si>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</si>
  <si>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</si>
  <si>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</si>
  <si>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</si>
  <si>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</si>
  <si>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</si>
  <si>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</si>
  <si>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</si>
  <si>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</si>
  <si>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</si>
  <si>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</si>
  <si>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</si>
  <si>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</si>
  <si>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</si>
  <si>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</si>
  <si>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</si>
  <si>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</si>
  <si>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</si>
  <si>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</si>
  <si>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</si>
  <si>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</si>
  <si>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</si>
  <si>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</si>
  <si>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</si>
  <si>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</si>
  <si>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</si>
  <si>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</si>
  <si>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</si>
  <si>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</si>
  <si>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</si>
  <si>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</si>
  <si>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</si>
  <si>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</si>
  <si>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</si>
  <si>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</si>
  <si>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</si>
  <si>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</si>
  <si>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</si>
  <si>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</si>
  <si>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</si>
  <si>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</si>
  <si>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</si>
  <si>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</si>
  <si>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</si>
  <si>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</si>
  <si>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</si>
  <si>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</si>
  <si>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</si>
  <si>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</si>
  <si>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</si>
  <si>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</si>
  <si>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</si>
  <si>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</si>
  <si>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</si>
  <si>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</si>
  <si>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</si>
  <si>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</si>
  <si>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</si>
  <si>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</si>
  <si>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</si>
  <si>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</si>
  <si>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</si>
  <si>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</si>
  <si>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</si>
  <si>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</si>
  <si>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</si>
  <si>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</si>
  <si>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</si>
  <si>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</si>
  <si>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</si>
  <si>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</si>
  <si>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</si>
  <si>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</si>
  <si>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</si>
  <si>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</si>
  <si>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</si>
  <si>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</si>
  <si>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</si>
  <si>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</si>
  <si>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</si>
  <si>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</si>
  <si>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</si>
  <si>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</si>
  <si>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</si>
  <si>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</si>
  <si>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</si>
  <si>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</si>
  <si>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</si>
  <si>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</si>
  <si>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</si>
  <si>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</si>
  <si>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</si>
  <si>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</si>
  <si>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</si>
  <si>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</si>
  <si>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</si>
  <si>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</si>
  <si>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</si>
  <si>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</si>
  <si>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</si>
  <si>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</si>
  <si>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</si>
  <si>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</si>
  <si>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</si>
  <si>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</si>
  <si>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</si>
  <si>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</si>
  <si>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</si>
  <si>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</si>
  <si>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</si>
  <si>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</si>
  <si>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</si>
  <si>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</si>
  <si>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</si>
  <si>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</si>
  <si>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</si>
  <si>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</si>
  <si>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</si>
  <si>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</si>
  <si>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</si>
  <si>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</si>
  <si>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</si>
  <si>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</si>
  <si>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</si>
  <si>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</si>
  <si>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</si>
  <si>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</si>
  <si>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</si>
  <si>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</si>
  <si>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</si>
  <si>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</si>
  <si>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</si>
  <si>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</si>
  <si>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</si>
  <si>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</si>
  <si>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</si>
  <si>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</si>
  <si>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</si>
  <si>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</si>
  <si>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</si>
  <si>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</si>
  <si>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</si>
  <si>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</si>
  <si>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</si>
  <si>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</si>
  <si>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</si>
  <si>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</si>
  <si>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</si>
  <si>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</si>
  <si>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</si>
  <si>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</si>
  <si>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</si>
  <si>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</si>
  <si>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</si>
  <si>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</si>
  <si>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</si>
  <si>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</si>
  <si>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</si>
  <si>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</si>
  <si>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</si>
  <si>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</si>
  <si>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</si>
  <si>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</si>
  <si>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</si>
  <si>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</si>
  <si>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</si>
  <si>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</si>
  <si>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</si>
  <si>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</si>
  <si>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</si>
  <si>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</si>
  <si>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</si>
  <si>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</si>
  <si>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</si>
  <si>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</si>
  <si>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</si>
  <si>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</si>
  <si>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</si>
  <si>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</si>
  <si>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</si>
  <si>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</si>
  <si>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</si>
  <si>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</si>
  <si>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</si>
  <si>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</si>
  <si>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</si>
  <si>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</si>
  <si>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</si>
  <si>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</si>
  <si>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</si>
  <si>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</si>
  <si>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</si>
  <si>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</si>
  <si>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</si>
  <si>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</si>
  <si>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</si>
  <si>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</si>
  <si>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</si>
  <si>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</si>
  <si>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</si>
  <si>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</si>
  <si>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</si>
  <si>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</si>
  <si>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</si>
  <si>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</si>
  <si>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</si>
  <si>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</si>
  <si>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</si>
  <si>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</si>
  <si>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</si>
  <si>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</si>
  <si>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</si>
  <si>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</si>
  <si>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</si>
  <si>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</si>
  <si>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</si>
  <si>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</si>
  <si>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</si>
  <si>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</si>
  <si>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</si>
  <si>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</si>
  <si>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</si>
  <si>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</si>
  <si>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</si>
  <si>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</si>
  <si>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</si>
  <si>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</si>
  <si>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</si>
  <si>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</si>
  <si>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</si>
  <si>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</si>
  <si>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</si>
  <si>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</si>
  <si>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</si>
  <si>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</si>
  <si>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</si>
  <si>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</si>
  <si>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</si>
  <si>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</si>
  <si>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</si>
  <si>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</si>
  <si>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</si>
  <si>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</si>
  <si>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</si>
  <si>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</si>
  <si>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</si>
  <si>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</si>
  <si>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</si>
  <si>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</si>
  <si>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</si>
  <si>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</si>
  <si>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</si>
  <si>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</si>
  <si>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</si>
  <si>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</si>
  <si>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</si>
  <si>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</si>
  <si>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</si>
  <si>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</si>
  <si>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</si>
  <si>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</si>
  <si>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</si>
  <si>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</si>
  <si>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</si>
  <si>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</si>
  <si>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</si>
  <si>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</si>
  <si>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</si>
  <si>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</si>
  <si>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</si>
  <si>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</si>
  <si>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</si>
  <si>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</si>
  <si>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</si>
  <si>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</si>
  <si>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</si>
  <si>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</si>
  <si>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</si>
  <si>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</si>
  <si>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</si>
  <si>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</si>
  <si>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</si>
  <si>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</si>
  <si>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</si>
  <si>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</si>
  <si>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</si>
  <si>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</si>
  <si>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</si>
  <si>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</si>
  <si>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</si>
  <si>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</si>
  <si>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</si>
  <si>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</si>
  <si>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</si>
  <si>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</si>
  <si>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</si>
  <si>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</si>
  <si>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</si>
  <si>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</si>
  <si>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</si>
  <si>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</si>
  <si>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</si>
  <si>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</si>
  <si>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</si>
  <si>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</si>
  <si>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</si>
  <si>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</si>
  <si>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</si>
  <si>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</si>
  <si>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</si>
  <si>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</si>
  <si>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</si>
  <si>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</si>
  <si>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</si>
  <si>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</si>
  <si>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</si>
  <si>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</si>
  <si>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</si>
  <si>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</si>
  <si>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</si>
  <si>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</si>
  <si>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</si>
  <si>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</si>
  <si>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</si>
  <si>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</si>
  <si>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</si>
  <si>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</si>
  <si>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</si>
  <si>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</si>
  <si>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</si>
  <si>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</si>
  <si>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</si>
  <si>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</si>
  <si>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</si>
  <si>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</si>
  <si>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</si>
  <si>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</si>
  <si>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</si>
  <si>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</si>
  <si>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</si>
  <si>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</si>
  <si>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</si>
  <si>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</si>
  <si>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</si>
  <si>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</si>
  <si>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</si>
  <si>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</si>
  <si>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</si>
  <si>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</si>
  <si>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</si>
  <si>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</si>
  <si>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</si>
  <si>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</si>
  <si>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</si>
  <si>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</si>
  <si>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</si>
  <si>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</si>
  <si>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</si>
  <si>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</si>
  <si>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</si>
  <si>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</si>
  <si>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</si>
  <si>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</si>
  <si>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</si>
  <si>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</si>
  <si>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</si>
  <si>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</si>
  <si>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</si>
  <si>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</si>
  <si>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</si>
  <si>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</si>
  <si>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</si>
  <si>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</si>
  <si>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</si>
  <si>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</si>
  <si>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</si>
  <si>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</si>
  <si>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</si>
  <si>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</si>
  <si>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</si>
  <si>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</si>
  <si>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</si>
  <si>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</si>
  <si>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</si>
  <si>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</si>
  <si>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</si>
  <si>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</si>
  <si>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</si>
  <si>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</si>
  <si>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</si>
  <si>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</si>
  <si>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</si>
  <si>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</si>
  <si>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</si>
  <si>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</si>
  <si>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</si>
  <si>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</si>
  <si>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</si>
  <si>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</si>
  <si>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</si>
  <si>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</si>
  <si>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</si>
  <si>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</si>
  <si>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</si>
  <si>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</si>
  <si>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</si>
  <si>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</si>
  <si>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</si>
  <si>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</si>
  <si>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</si>
  <si>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</si>
  <si>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</si>
  <si>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</si>
  <si>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</si>
  <si>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</si>
  <si>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</si>
  <si>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</si>
  <si>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</si>
  <si>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</si>
  <si>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</si>
  <si>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</si>
  <si>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</si>
  <si>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</si>
  <si>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</si>
  <si>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</si>
  <si>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</si>
  <si>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</si>
  <si>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</si>
  <si>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</si>
  <si>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</si>
  <si>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</si>
  <si>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</si>
  <si>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</si>
  <si>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</si>
  <si>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</si>
  <si>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</si>
  <si>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</si>
  <si>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</si>
  <si>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</si>
  <si>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</si>
  <si>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</si>
  <si>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</si>
  <si>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</si>
  <si>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</si>
  <si>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</si>
  <si>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</si>
  <si>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</si>
  <si>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</si>
  <si>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</si>
  <si>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</si>
  <si>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</si>
  <si>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</si>
  <si>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</si>
  <si>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</si>
  <si>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</si>
  <si>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</si>
  <si>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</si>
  <si>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</si>
  <si>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</si>
  <si>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</si>
  <si>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</si>
  <si>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</si>
  <si>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</si>
  <si>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</si>
  <si>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</si>
  <si>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</si>
  <si>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</si>
  <si>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</si>
  <si>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</si>
  <si>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</si>
  <si>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</si>
  <si>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</si>
  <si>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</si>
  <si>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</si>
  <si>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</si>
  <si>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</si>
  <si>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</si>
  <si>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</si>
  <si>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</si>
  <si>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</si>
  <si>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</si>
  <si>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</si>
  <si>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</si>
  <si>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</si>
  <si>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</si>
  <si>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</si>
  <si>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</si>
  <si>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</si>
  <si>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</si>
  <si>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</si>
  <si>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</si>
  <si>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</si>
  <si>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</si>
  <si>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</si>
  <si>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</si>
  <si>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</si>
  <si>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</si>
  <si>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</si>
  <si>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</si>
  <si>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</si>
  <si>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</si>
  <si>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</si>
  <si>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</si>
  <si>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</si>
  <si>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</si>
  <si>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</si>
  <si>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</si>
  <si>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</si>
  <si>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</si>
  <si>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</si>
  <si>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</si>
  <si>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</si>
  <si>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</si>
  <si>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</si>
  <si>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</si>
  <si>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</si>
  <si>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</si>
  <si>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</si>
  <si>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</si>
  <si>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</si>
  <si>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</si>
  <si>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</si>
  <si>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</si>
  <si>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</si>
  <si>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</si>
  <si>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</si>
  <si>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</si>
  <si>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</si>
  <si>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</si>
  <si>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</si>
  <si>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</si>
  <si>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</si>
  <si>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</si>
  <si>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</si>
  <si>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</si>
  <si>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</si>
  <si>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</si>
  <si>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</si>
  <si>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</si>
  <si>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</si>
  <si>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</si>
  <si>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</si>
  <si>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</si>
  <si>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</si>
  <si>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</si>
  <si>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</si>
  <si>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</si>
  <si>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</si>
  <si>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</si>
  <si>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</si>
  <si>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</si>
  <si>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</si>
  <si>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</si>
  <si>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</si>
  <si>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</si>
  <si>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</si>
  <si>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</si>
  <si>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</si>
  <si>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</si>
  <si>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</si>
  <si>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</si>
  <si>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</si>
  <si>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</si>
  <si>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</si>
  <si>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</si>
  <si>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</si>
  <si>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</si>
  <si>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</si>
  <si>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</si>
  <si>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</si>
  <si>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</si>
  <si>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</si>
  <si>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</si>
  <si>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</si>
  <si>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</si>
  <si>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</si>
  <si>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</si>
  <si>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</si>
  <si>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</si>
  <si>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</si>
  <si>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</si>
  <si>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</si>
  <si>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</si>
  <si>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</si>
  <si>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</si>
  <si>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</si>
  <si>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</si>
  <si>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</si>
  <si>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</si>
  <si>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</si>
  <si>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</si>
  <si>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</si>
  <si>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</si>
  <si>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</si>
  <si>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</si>
  <si>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</si>
  <si>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</si>
  <si>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</si>
  <si>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</si>
  <si>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</si>
  <si>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</si>
  <si>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</si>
  <si>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</si>
  <si>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</si>
  <si>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</si>
  <si>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</si>
  <si>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</si>
  <si>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</si>
  <si>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</si>
  <si>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</si>
  <si>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</si>
  <si>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</si>
  <si>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</si>
  <si>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</si>
  <si>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</si>
  <si>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</si>
  <si>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</si>
  <si>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</si>
  <si>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</si>
  <si>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</si>
  <si>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</si>
  <si>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</si>
  <si>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</si>
  <si>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</si>
  <si>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</si>
  <si>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</si>
  <si>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</si>
  <si>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</si>
  <si>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</si>
  <si>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</si>
  <si>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</si>
  <si>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</si>
  <si>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</si>
  <si>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</si>
  <si>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</si>
  <si>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</si>
  <si>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</si>
  <si>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</si>
  <si>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</si>
  <si>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</si>
  <si>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</si>
  <si>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</si>
  <si>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</si>
  <si>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</si>
  <si>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</si>
  <si>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</si>
  <si>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</si>
  <si>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</si>
  <si>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</si>
  <si>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</si>
  <si>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</si>
  <si>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</si>
  <si>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</si>
  <si>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</si>
  <si>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</si>
  <si>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</si>
  <si>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</si>
  <si>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</si>
  <si>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</si>
  <si>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</si>
  <si>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</si>
  <si>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</si>
  <si>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</si>
  <si>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</si>
  <si>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</si>
  <si>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</si>
  <si>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</si>
  <si>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</si>
  <si>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</si>
  <si>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</si>
  <si>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</si>
  <si>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</si>
  <si>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</si>
  <si>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</si>
  <si>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</si>
  <si>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</si>
  <si>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</si>
  <si>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</si>
  <si>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</si>
  <si>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</si>
  <si>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</si>
  <si>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</si>
  <si>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</si>
  <si>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</si>
  <si>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</si>
  <si>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</si>
  <si>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</si>
  <si>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</si>
  <si>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</si>
  <si>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</si>
  <si>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</si>
  <si>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</si>
  <si>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</si>
  <si>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</si>
  <si>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</si>
  <si>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</si>
  <si>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</si>
  <si>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</si>
  <si>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</si>
  <si>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</si>
  <si>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</si>
  <si>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</si>
  <si>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</si>
  <si>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</si>
  <si>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</si>
  <si>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</si>
  <si>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</si>
  <si>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</si>
  <si>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</si>
  <si>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</si>
  <si>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</si>
  <si>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</si>
  <si>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</si>
  <si>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</si>
  <si>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</si>
  <si>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</si>
  <si>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</si>
  <si>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</si>
  <si>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</si>
  <si>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</si>
  <si>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</si>
  <si>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</si>
  <si>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</si>
  <si>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</si>
  <si>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</si>
  <si>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</si>
  <si>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</si>
  <si>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</si>
  <si>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</si>
  <si>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</si>
  <si>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</si>
  <si>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</si>
  <si>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</si>
  <si>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</si>
  <si>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</si>
  <si>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</si>
  <si>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</si>
  <si>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</si>
  <si>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</si>
  <si>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</si>
  <si>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</si>
  <si>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</si>
  <si>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</si>
  <si>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</si>
  <si>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</si>
  <si>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</si>
  <si>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</si>
  <si>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</si>
  <si>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</si>
  <si>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</si>
  <si>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</si>
  <si>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</si>
  <si>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</si>
  <si>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</si>
  <si>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</si>
  <si>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</si>
  <si>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</si>
  <si>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</si>
  <si>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</si>
  <si>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</si>
  <si>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</si>
  <si>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</si>
  <si>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</si>
  <si>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</si>
  <si>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</si>
  <si>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</si>
  <si>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</si>
  <si>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</si>
  <si>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</si>
  <si>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</si>
  <si>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</si>
  <si>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</si>
  <si>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</si>
  <si>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</si>
  <si>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</si>
  <si>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</si>
  <si>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</si>
  <si>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</si>
  <si>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</si>
  <si>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</si>
  <si>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</si>
  <si>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</si>
  <si>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</si>
  <si>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</si>
  <si>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</si>
  <si>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</si>
  <si>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</si>
  <si>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</si>
  <si>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</si>
  <si>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</si>
  <si>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</si>
  <si>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</si>
  <si>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</si>
  <si>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</si>
  <si>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</si>
  <si>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</si>
  <si>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</si>
  <si>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</si>
  <si>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</si>
  <si>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</si>
  <si>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</si>
  <si>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</si>
  <si>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</si>
  <si>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</si>
  <si>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</si>
  <si>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</si>
  <si>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</si>
  <si>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</si>
  <si>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</si>
  <si>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</si>
  <si>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</si>
  <si>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</si>
  <si>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</si>
  <si>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</si>
  <si>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</si>
  <si>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</si>
  <si>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</si>
  <si>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</si>
  <si>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</si>
  <si>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</si>
  <si>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</si>
  <si>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</si>
  <si>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</si>
  <si>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</si>
  <si>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</si>
  <si>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</si>
  <si>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</si>
  <si>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</si>
  <si>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</si>
  <si>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</si>
  <si>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</si>
  <si>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</si>
  <si>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</si>
  <si>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</si>
  <si>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</si>
  <si>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</si>
  <si>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</si>
  <si>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</si>
  <si>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</si>
  <si>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</si>
  <si>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</si>
  <si>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</si>
  <si>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</si>
  <si>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</si>
  <si>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</si>
  <si>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</si>
  <si>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</si>
  <si>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</si>
  <si>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</si>
  <si>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</si>
  <si>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</si>
  <si>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</si>
  <si>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</si>
  <si>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</si>
  <si>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</si>
  <si>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</si>
  <si>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</si>
  <si>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</si>
  <si>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</si>
  <si>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</si>
  <si>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</si>
  <si>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</si>
  <si>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</si>
  <si>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</si>
  <si>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</si>
  <si>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</si>
  <si>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</si>
  <si>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</si>
  <si>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</si>
  <si>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</si>
  <si>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</si>
  <si>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</si>
  <si>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</si>
  <si>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</si>
  <si>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</si>
  <si>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</si>
  <si>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</si>
  <si>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</si>
  <si>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</si>
  <si>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</si>
  <si>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</si>
  <si>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</si>
  <si>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</si>
  <si>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</si>
  <si>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</si>
  <si>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</si>
  <si>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</si>
  <si>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</si>
  <si>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</si>
  <si>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</si>
  <si>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</si>
  <si>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</si>
  <si>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</si>
  <si>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</si>
  <si>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</si>
  <si>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</si>
  <si>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</si>
  <si>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</si>
  <si>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</si>
  <si>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</si>
  <si>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</si>
  <si>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</si>
  <si>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</si>
  <si>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</si>
  <si>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</si>
  <si>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</si>
  <si>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</si>
  <si>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</si>
  <si>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</si>
  <si>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</si>
  <si>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</si>
  <si>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</si>
  <si>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</si>
  <si>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</si>
  <si>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</si>
  <si>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</si>
  <si>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</si>
  <si>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</si>
  <si>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</si>
  <si>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</si>
  <si>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</si>
  <si>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</si>
  <si>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</si>
  <si>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</si>
  <si>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</si>
  <si>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</si>
  <si>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</si>
  <si>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</si>
  <si>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</si>
  <si>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</si>
  <si>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</si>
  <si>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</si>
  <si>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</si>
  <si>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</si>
  <si>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</si>
  <si>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</si>
  <si>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</si>
  <si>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</si>
  <si>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</si>
  <si>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</si>
  <si>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</si>
  <si>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</si>
  <si>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</si>
  <si>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</si>
  <si>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</si>
  <si>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</si>
  <si>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</si>
  <si>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</si>
  <si>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</si>
  <si>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</si>
  <si>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</si>
  <si>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</si>
  <si>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</si>
  <si>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</si>
  <si>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</si>
  <si>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</si>
  <si>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</si>
  <si>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</si>
  <si>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</si>
  <si>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</si>
  <si>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</si>
  <si>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</si>
  <si>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</si>
  <si>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</si>
  <si>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</si>
  <si>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</si>
  <si>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</si>
  <si>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</si>
  <si>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</si>
  <si>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</si>
  <si>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</si>
  <si>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</si>
  <si>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</si>
  <si>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</si>
  <si>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</si>
  <si>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</si>
  <si>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</si>
  <si>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</si>
  <si>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</si>
  <si>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</si>
  <si>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</si>
  <si>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</si>
  <si>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</si>
  <si>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</si>
  <si>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</si>
  <si>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</si>
  <si>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</si>
  <si>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</si>
  <si>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</si>
  <si>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</si>
  <si>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</si>
  <si>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</si>
  <si>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</si>
  <si>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</si>
  <si>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</si>
  <si>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</si>
  <si>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</si>
  <si>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</si>
  <si>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</si>
  <si>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</si>
  <si>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</si>
  <si>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</si>
  <si>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</si>
  <si>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</si>
  <si>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</si>
  <si>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</si>
  <si>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</si>
  <si>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</si>
  <si>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</si>
  <si>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</si>
  <si>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</si>
  <si>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</si>
  <si>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</si>
  <si>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</si>
  <si>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</si>
  <si>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</si>
  <si>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</si>
  <si>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</si>
  <si>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</si>
  <si>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</si>
  <si>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</si>
  <si>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</si>
  <si>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</si>
  <si>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</si>
  <si>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</si>
  <si>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</si>
  <si>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</si>
  <si>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</si>
  <si>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</si>
  <si>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</si>
  <si>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</si>
  <si>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</si>
  <si>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</si>
  <si>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</si>
  <si>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</si>
  <si>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</si>
  <si>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</si>
  <si>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</si>
  <si>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</si>
  <si>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</si>
  <si>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</si>
  <si>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</si>
  <si>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</si>
  <si>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</si>
  <si>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</si>
  <si>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</si>
  <si>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</si>
  <si>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</si>
  <si>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</si>
  <si>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</si>
  <si>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</si>
  <si>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</si>
  <si>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</si>
  <si>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</si>
  <si>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</si>
  <si>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</si>
  <si>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</si>
  <si>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</si>
  <si>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</si>
  <si>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</si>
  <si>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</si>
  <si>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</si>
  <si>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</si>
  <si>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</si>
  <si>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</si>
  <si>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</si>
  <si>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</si>
  <si>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</si>
  <si>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</si>
  <si>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</si>
  <si>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</si>
  <si>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</si>
  <si>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</si>
  <si>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</si>
  <si>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</si>
  <si>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</si>
  <si>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</si>
  <si>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</si>
  <si>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</si>
  <si>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</si>
  <si>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</si>
  <si>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</si>
  <si>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</si>
  <si>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</si>
  <si>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</si>
  <si>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</si>
  <si>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</si>
  <si>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</si>
  <si>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</si>
  <si>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</si>
  <si>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</si>
  <si>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</si>
  <si>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</si>
  <si>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</si>
  <si>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</si>
  <si>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</si>
  <si>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</si>
  <si>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</si>
  <si>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</si>
  <si>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</si>
  <si>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</si>
  <si>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</si>
  <si>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</si>
  <si>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</si>
  <si>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</si>
  <si>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</si>
  <si>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</si>
  <si>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</si>
  <si>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</si>
  <si>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</si>
  <si>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</si>
  <si>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</si>
  <si>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</si>
  <si>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</si>
  <si>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</si>
  <si>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</si>
  <si>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</si>
  <si>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</si>
  <si>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</si>
  <si>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</si>
  <si>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</si>
  <si>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</si>
  <si>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</si>
  <si>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</si>
  <si>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</si>
  <si>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</si>
  <si>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</si>
  <si>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</si>
  <si>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</si>
  <si>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</si>
  <si>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</si>
  <si>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</si>
  <si>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</si>
  <si>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</si>
  <si>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</si>
  <si>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</si>
  <si>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</si>
  <si>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</si>
  <si>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</si>
  <si>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</si>
  <si>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</si>
  <si>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</si>
  <si>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</si>
  <si>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</si>
  <si>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</si>
  <si>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</si>
  <si>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</si>
  <si>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</si>
  <si>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</si>
  <si>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</si>
  <si>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</si>
  <si>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</si>
  <si>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</si>
  <si>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</si>
  <si>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</si>
  <si>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</si>
  <si>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</si>
  <si>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</si>
  <si>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</si>
  <si>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</si>
  <si>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</si>
  <si>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</si>
  <si>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</si>
  <si>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</si>
  <si>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</si>
  <si>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</si>
  <si>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</si>
  <si>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</si>
  <si>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</si>
  <si>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</si>
  <si>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</si>
  <si>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</si>
  <si>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</si>
  <si>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</si>
  <si>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</si>
  <si>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</si>
  <si>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</si>
  <si>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</si>
  <si>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</si>
  <si>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</si>
  <si>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</si>
  <si>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</si>
  <si>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</si>
  <si>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</si>
  <si>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</si>
  <si>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</si>
  <si>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</si>
  <si>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</si>
  <si>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</si>
  <si>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</si>
  <si>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</si>
  <si>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</si>
  <si>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</si>
  <si>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</si>
  <si>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</si>
  <si>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</si>
  <si>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</si>
  <si>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</si>
  <si>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</si>
  <si>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</si>
  <si>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</si>
  <si>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</si>
  <si>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</si>
  <si>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</si>
  <si>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</si>
  <si>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</si>
  <si>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</si>
  <si>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</si>
  <si>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</si>
  <si>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</si>
  <si>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</si>
  <si>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</si>
  <si>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</si>
  <si>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</si>
  <si>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</si>
  <si>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</si>
  <si>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</si>
  <si>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</si>
  <si>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</si>
  <si>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</si>
  <si>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</si>
  <si>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</si>
  <si>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</si>
  <si>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</si>
  <si>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</si>
  <si>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</si>
  <si>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</si>
  <si>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</si>
  <si>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</si>
  <si>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</si>
  <si>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</si>
  <si>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</si>
  <si>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</si>
  <si>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</si>
  <si>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</si>
  <si>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</si>
  <si>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</si>
  <si>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</si>
  <si>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</si>
  <si>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</si>
  <si>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</si>
  <si>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</si>
  <si>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</si>
  <si>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</si>
  <si>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</si>
  <si>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</si>
  <si>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</si>
  <si>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</si>
  <si>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</si>
  <si>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</si>
  <si>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</si>
  <si>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</si>
  <si>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</si>
  <si>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</si>
  <si>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</si>
  <si>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</si>
  <si>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</si>
  <si>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</si>
  <si>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</si>
  <si>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</si>
  <si>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</si>
  <si>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</si>
  <si>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</si>
  <si>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</si>
  <si>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</si>
  <si>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</si>
  <si>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</si>
  <si>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</si>
  <si>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</si>
  <si>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</si>
  <si>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</si>
  <si>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</si>
  <si>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</si>
  <si>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</si>
  <si>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</si>
  <si>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</si>
  <si>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</si>
  <si>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</si>
  <si>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</si>
  <si>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</si>
  <si>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</si>
  <si>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</si>
  <si>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</si>
  <si>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</si>
  <si>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</si>
  <si>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</si>
  <si>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</si>
  <si>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</si>
  <si>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</si>
  <si>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</si>
  <si>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</si>
  <si>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</si>
  <si>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</si>
  <si>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</si>
  <si>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</si>
  <si>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</si>
  <si>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</si>
  <si>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</si>
  <si>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</si>
  <si>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</si>
  <si>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</si>
  <si>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</si>
  <si>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</si>
  <si>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</si>
  <si>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</si>
  <si>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</si>
  <si>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</si>
  <si>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</si>
  <si>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</si>
  <si>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</si>
  <si>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</si>
  <si>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</si>
  <si>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</si>
  <si>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</si>
  <si>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</si>
  <si>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</si>
  <si>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</si>
  <si>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</si>
  <si>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</si>
  <si>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</si>
  <si>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</si>
  <si>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</si>
  <si>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</si>
  <si>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</si>
  <si>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</si>
  <si>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</si>
  <si>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</si>
  <si>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</si>
  <si>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</si>
  <si>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</si>
  <si>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</si>
  <si>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</si>
  <si>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</si>
  <si>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</si>
  <si>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</si>
  <si>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</si>
  <si>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</si>
  <si>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</si>
  <si>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</si>
  <si>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</si>
  <si>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</si>
  <si>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</si>
  <si>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</si>
  <si>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</si>
  <si>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</si>
  <si>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</si>
  <si>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</si>
  <si>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</si>
  <si>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</si>
  <si>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</si>
  <si>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</si>
  <si>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</si>
  <si>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</si>
  <si>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</si>
  <si>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</si>
  <si>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</si>
  <si>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</si>
  <si>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</si>
  <si>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</si>
  <si>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</si>
  <si>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</si>
  <si>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</si>
  <si>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</si>
  <si>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</si>
  <si>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</si>
  <si>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</si>
  <si>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</si>
  <si>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</si>
  <si>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</si>
  <si>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</si>
  <si>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</si>
  <si>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</si>
  <si>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</si>
  <si>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</si>
  <si>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</si>
  <si>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</si>
  <si>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</si>
  <si>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</si>
  <si>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</si>
  <si>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</si>
  <si>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</si>
  <si>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</si>
  <si>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</si>
  <si>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</si>
  <si>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</si>
  <si>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</si>
  <si>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</si>
  <si>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</si>
  <si>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</si>
  <si>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</si>
  <si>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</si>
  <si>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</si>
  <si>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</si>
  <si>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</si>
  <si>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</si>
  <si>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</si>
  <si>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</si>
  <si>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</si>
  <si>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</si>
  <si>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</si>
  <si>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</si>
  <si>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</si>
  <si>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</si>
  <si>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</si>
  <si>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</si>
  <si>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</si>
  <si>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</si>
  <si>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</si>
  <si>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</si>
  <si>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</si>
  <si>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</si>
  <si>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</si>
  <si>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</si>
  <si>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</si>
  <si>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</si>
  <si>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</si>
  <si>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</si>
  <si>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</si>
  <si>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</si>
  <si>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</si>
  <si>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</si>
  <si>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</si>
  <si>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</si>
  <si>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</si>
  <si>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</si>
  <si>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</si>
  <si>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</si>
  <si>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</si>
  <si>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</si>
  <si>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</si>
  <si>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</si>
  <si>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</si>
  <si>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</si>
  <si>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</si>
  <si>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</si>
  <si>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</si>
  <si>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</si>
  <si>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</si>
  <si>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</si>
  <si>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</si>
  <si>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</si>
  <si>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</si>
  <si>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</si>
  <si>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</si>
  <si>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</si>
  <si>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</si>
  <si>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</si>
  <si>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</si>
  <si>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</si>
  <si>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</si>
  <si>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</si>
  <si>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</si>
  <si>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</si>
  <si>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</si>
  <si>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</si>
  <si>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</si>
  <si>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</si>
  <si>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</si>
  <si>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</si>
  <si>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</si>
  <si>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</si>
  <si>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</si>
  <si>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</si>
  <si>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</si>
  <si>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</si>
  <si>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</si>
  <si>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</si>
  <si>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</si>
  <si>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</si>
  <si>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</si>
  <si>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</si>
  <si>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</si>
  <si>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</si>
  <si>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</si>
  <si>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</si>
  <si>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</si>
  <si>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</si>
  <si>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</si>
  <si>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</si>
  <si>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</si>
  <si>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</si>
  <si>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</si>
  <si>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</si>
  <si>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</si>
  <si>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</si>
  <si>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</si>
  <si>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</si>
  <si>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</si>
  <si>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</si>
  <si>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</si>
  <si>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</si>
  <si>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</si>
  <si>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</si>
  <si>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</si>
  <si>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</si>
  <si>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</si>
  <si>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</si>
  <si>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</si>
  <si>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</si>
  <si>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</si>
  <si>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</si>
  <si>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</si>
  <si>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</si>
  <si>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</si>
  <si>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</si>
  <si>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</si>
  <si>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</si>
  <si>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</si>
  <si>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</si>
  <si>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</si>
  <si>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</si>
  <si>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</si>
  <si>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</si>
  <si>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</si>
  <si>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</si>
  <si>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</si>
  <si>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</si>
  <si>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</si>
  <si>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</si>
  <si>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</si>
  <si>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</si>
  <si>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</si>
  <si>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</si>
  <si>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</si>
  <si>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</si>
  <si>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</si>
  <si>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</si>
  <si>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</si>
  <si>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</si>
  <si>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</si>
  <si>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</si>
  <si>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</si>
  <si>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</si>
  <si>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</si>
  <si>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</si>
  <si>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</si>
  <si>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</si>
  <si>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</si>
  <si>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</si>
  <si>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</si>
  <si>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</si>
  <si>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</si>
  <si>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</si>
  <si>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</si>
  <si>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</si>
  <si>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</si>
  <si>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</si>
  <si>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</si>
  <si>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</si>
  <si>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</si>
  <si>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</si>
  <si>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</si>
  <si>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</si>
  <si>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</si>
  <si>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</si>
  <si>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</si>
  <si>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</si>
  <si>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</si>
  <si>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</si>
  <si>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</si>
  <si>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</si>
  <si>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</si>
  <si>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</si>
  <si>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</si>
  <si>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</si>
  <si>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</si>
  <si>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</si>
  <si>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</si>
  <si>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</si>
  <si>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</si>
  <si>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</si>
  <si>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</si>
  <si>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</si>
  <si>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</si>
  <si>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</si>
  <si>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</si>
  <si>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</si>
  <si>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</si>
  <si>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</si>
  <si>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</si>
  <si>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</si>
  <si>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</si>
  <si>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</si>
  <si>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</si>
  <si>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</si>
  <si>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</si>
  <si>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</si>
  <si>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</si>
  <si>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</si>
  <si>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</si>
  <si>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</si>
  <si>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</si>
  <si>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</si>
  <si>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</si>
  <si>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</si>
  <si>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</si>
  <si>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</si>
  <si>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</si>
  <si>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</si>
  <si>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</si>
  <si>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</si>
  <si>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</si>
  <si>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</si>
  <si>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</si>
  <si>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</si>
  <si>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</si>
  <si>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</si>
  <si>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</si>
  <si>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</si>
  <si>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</si>
  <si>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</si>
  <si>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</si>
  <si>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</si>
  <si>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</si>
  <si>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</si>
  <si>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</si>
  <si>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</si>
  <si>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</si>
  <si>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</si>
  <si>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</si>
  <si>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</si>
  <si>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</si>
  <si>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</si>
  <si>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</si>
  <si>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</si>
  <si>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</si>
  <si>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</si>
  <si>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</si>
  <si>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</si>
  <si>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</si>
  <si>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</si>
  <si>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</si>
  <si>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</si>
  <si>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</si>
  <si>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</si>
  <si>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</si>
  <si>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</si>
  <si>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</si>
  <si>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</si>
  <si>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</si>
  <si>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</si>
  <si>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</si>
  <si>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</si>
  <si>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</si>
  <si>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</si>
  <si>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</si>
  <si>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</si>
  <si>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</si>
  <si>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</si>
  <si>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</si>
  <si>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</si>
  <si>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</si>
  <si>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</si>
  <si>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</si>
  <si>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</si>
  <si>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</si>
  <si>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</si>
  <si>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</si>
  <si>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</si>
  <si>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</si>
  <si>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</si>
  <si>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</si>
  <si>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</si>
  <si>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</si>
  <si>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</si>
  <si>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</si>
  <si>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</si>
  <si>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</si>
  <si>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</si>
  <si>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</si>
  <si>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</si>
  <si>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</si>
  <si>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</si>
  <si>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</si>
  <si>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</si>
  <si>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</si>
  <si>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</si>
  <si>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</si>
  <si>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</si>
  <si>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</si>
  <si>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</si>
  <si>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</si>
  <si>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</si>
  <si>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</si>
  <si>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</si>
  <si>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</si>
  <si>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</si>
  <si>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</si>
  <si>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</si>
  <si>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</si>
  <si>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</si>
  <si>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</si>
  <si>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</si>
  <si>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</si>
  <si>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</si>
  <si>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</si>
  <si>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</si>
  <si>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</si>
  <si>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</si>
  <si>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</si>
  <si>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</si>
  <si>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</si>
  <si>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</si>
  <si>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</si>
  <si>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</si>
  <si>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</si>
  <si>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</si>
  <si>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</si>
  <si>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</si>
  <si>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</si>
  <si>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</si>
  <si>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</si>
  <si>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</si>
  <si>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</si>
  <si>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</si>
  <si>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</si>
  <si>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</si>
  <si>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</si>
  <si>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</si>
  <si>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</si>
  <si>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</si>
  <si>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</si>
  <si>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</si>
  <si>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</si>
  <si>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</si>
  <si>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</si>
  <si>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</si>
  <si>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</si>
  <si>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</si>
  <si>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</si>
  <si>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</si>
  <si>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</si>
  <si>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</si>
  <si>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</si>
  <si>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</si>
  <si>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</si>
  <si>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</si>
  <si>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</si>
  <si>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</si>
  <si>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</si>
  <si>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</si>
  <si>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</si>
  <si>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</si>
  <si>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</si>
  <si>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</si>
  <si>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</si>
  <si>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</si>
  <si>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</si>
  <si>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</si>
  <si>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</si>
  <si>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</si>
  <si>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</si>
  <si>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</si>
  <si>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</si>
  <si>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</si>
  <si>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</si>
  <si>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</si>
  <si>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</si>
  <si>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</si>
  <si>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</si>
  <si>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</si>
  <si>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</si>
  <si>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</si>
  <si>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</si>
  <si>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</si>
  <si>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</si>
  <si>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</si>
  <si>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</si>
  <si>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</si>
  <si>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</si>
  <si>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</si>
  <si>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</si>
  <si>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</si>
  <si>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</si>
  <si>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</si>
  <si>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</si>
  <si>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</si>
  <si>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</si>
  <si>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</si>
  <si>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</si>
  <si>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</si>
  <si>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</si>
  <si>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</si>
  <si>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</si>
  <si>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</si>
  <si>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</si>
  <si>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</si>
  <si>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</si>
  <si>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</si>
  <si>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</si>
  <si>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</si>
  <si>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</si>
  <si>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</si>
  <si>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</si>
  <si>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</si>
  <si>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</si>
  <si>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</si>
  <si>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</si>
  <si>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</si>
  <si>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</si>
  <si>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</si>
  <si>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</si>
  <si>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</si>
  <si>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</si>
  <si>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</si>
  <si>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</si>
  <si>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</si>
  <si>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</si>
  <si>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</si>
  <si>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</si>
  <si>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</si>
  <si>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</si>
  <si>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</si>
  <si>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</si>
  <si>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</si>
  <si>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</si>
  <si>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</si>
  <si>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</si>
  <si>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</si>
  <si>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</si>
  <si>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</si>
  <si>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</si>
  <si>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</si>
  <si>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</si>
  <si>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</si>
  <si>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</si>
  <si>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</si>
  <si>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</si>
  <si>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</si>
  <si>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</si>
  <si>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</si>
  <si>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</si>
  <si>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</si>
  <si>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</si>
  <si>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</si>
  <si>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</si>
  <si>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</si>
  <si>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</si>
  <si>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</si>
  <si>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</si>
  <si>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</si>
  <si>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</si>
  <si>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</si>
  <si>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</si>
  <si>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</si>
  <si>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</si>
  <si>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</si>
  <si>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</si>
  <si>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</si>
  <si>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</si>
  <si>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</si>
  <si>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</si>
  <si>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</si>
  <si>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</si>
  <si>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</si>
  <si>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</si>
  <si>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</si>
  <si>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</si>
  <si>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</si>
  <si>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</si>
  <si>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</si>
  <si>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</si>
  <si>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</si>
  <si>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</si>
  <si>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</si>
  <si>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</si>
  <si>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</si>
  <si>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</si>
  <si>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</si>
  <si>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</si>
  <si>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</si>
  <si>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</si>
  <si>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</si>
  <si>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</si>
  <si>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</si>
  <si>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</si>
  <si>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</si>
  <si>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</si>
  <si>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</si>
  <si>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</si>
  <si>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</si>
  <si>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</si>
  <si>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</si>
  <si>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</si>
  <si>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</si>
  <si>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</si>
  <si>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</si>
  <si>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</si>
  <si>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</si>
  <si>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</si>
  <si>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</si>
  <si>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</si>
  <si>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</si>
  <si>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</si>
  <si>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</si>
  <si>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</si>
  <si>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</si>
  <si>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</si>
  <si>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</si>
  <si>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</si>
  <si>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</si>
  <si>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</si>
  <si>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</si>
  <si>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</si>
  <si>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</si>
  <si>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</si>
  <si>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</si>
  <si>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</si>
  <si>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</si>
  <si>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</si>
  <si>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</si>
  <si>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</si>
  <si>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</si>
  <si>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</si>
  <si>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</si>
  <si>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</si>
  <si>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</si>
  <si>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</si>
  <si>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</si>
  <si>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</si>
  <si>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</si>
  <si>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</si>
  <si>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</si>
  <si>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</si>
  <si>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</si>
  <si>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</si>
  <si>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</si>
  <si>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</si>
  <si>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</si>
  <si>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</si>
  <si>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</si>
  <si>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</si>
  <si>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</si>
  <si>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</si>
  <si>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</si>
  <si>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</si>
  <si>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</si>
  <si>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</si>
  <si>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</si>
  <si>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</si>
  <si>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</si>
  <si>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</si>
  <si>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</si>
  <si>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</si>
  <si>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</si>
  <si>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</si>
  <si>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</si>
  <si>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</si>
  <si>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</si>
  <si>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</si>
  <si>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</si>
  <si>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</si>
  <si>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</si>
  <si>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</si>
  <si>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</si>
  <si>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</si>
  <si>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</si>
  <si>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</si>
  <si>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</si>
  <si>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</si>
  <si>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</si>
  <si>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</si>
  <si>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</si>
  <si>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</si>
  <si>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</si>
  <si>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</si>
  <si>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</si>
  <si>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</si>
  <si>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</si>
  <si>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</si>
  <si>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</si>
  <si>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</si>
  <si>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</si>
  <si>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</si>
  <si>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</si>
  <si>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</si>
  <si>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</si>
  <si>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</si>
  <si>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</si>
  <si>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</si>
  <si>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</si>
  <si>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</si>
  <si>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</si>
  <si>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</si>
  <si>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</si>
  <si>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</si>
  <si>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</si>
  <si>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</si>
  <si>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</si>
  <si>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</si>
  <si>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</si>
  <si>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</si>
  <si>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</si>
  <si>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</si>
  <si>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</si>
  <si>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</si>
  <si>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</si>
  <si>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</si>
  <si>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</si>
  <si>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</si>
  <si>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</si>
  <si>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</si>
  <si>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</si>
  <si>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</si>
  <si>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</si>
  <si>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</si>
  <si>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</si>
  <si>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</si>
  <si>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</si>
  <si>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</si>
  <si>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</si>
  <si>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</si>
  <si>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</si>
  <si>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</si>
  <si>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</si>
  <si>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</si>
  <si>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</si>
  <si>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</si>
  <si>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</si>
  <si>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</si>
  <si>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</si>
  <si>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</si>
  <si>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</si>
  <si>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</si>
  <si>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</si>
  <si>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</si>
  <si>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</si>
  <si>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</si>
  <si>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</si>
  <si>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</si>
  <si>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</si>
  <si>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</si>
  <si>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</si>
  <si>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</si>
  <si>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</si>
  <si>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</si>
  <si>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</si>
  <si>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</si>
  <si>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</si>
  <si>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</si>
  <si>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</si>
  <si>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</si>
  <si>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</si>
  <si>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</si>
  <si>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</si>
  <si>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</si>
  <si>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</si>
  <si>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</si>
  <si>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</si>
  <si>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</si>
  <si>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</si>
  <si>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</si>
  <si>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</si>
  <si>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</si>
  <si>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</si>
  <si>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</si>
  <si>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</si>
  <si>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</si>
  <si>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</si>
  <si>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</si>
  <si>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</si>
  <si>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</si>
  <si>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</si>
  <si>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</si>
  <si>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</si>
  <si>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</si>
  <si>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</si>
  <si>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</si>
  <si>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</si>
  <si>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</si>
  <si>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</si>
  <si>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</si>
  <si>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</si>
  <si>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</si>
  <si>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</si>
  <si>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</si>
  <si>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</si>
  <si>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</si>
  <si>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</si>
  <si>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</si>
  <si>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</si>
  <si>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</si>
  <si>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</si>
  <si>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</si>
  <si>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</si>
  <si>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</si>
  <si>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</si>
  <si>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</si>
  <si>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</si>
  <si>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</si>
  <si>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</si>
  <si>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</si>
  <si>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</si>
  <si>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</si>
  <si>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</si>
  <si>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</si>
  <si>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</si>
  <si>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</si>
  <si>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</si>
  <si>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</si>
  <si>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</si>
  <si>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</si>
  <si>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</si>
  <si>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</si>
  <si>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</si>
  <si>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</si>
  <si>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</si>
  <si>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</si>
  <si>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</si>
  <si>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</si>
  <si>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</si>
  <si>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</si>
  <si>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</si>
  <si>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</si>
  <si>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</si>
  <si>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</si>
  <si>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</si>
  <si>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</si>
  <si>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</si>
  <si>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</si>
  <si>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</si>
  <si>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</si>
  <si>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</si>
  <si>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</si>
  <si>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</si>
  <si>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</si>
  <si>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</si>
  <si>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</si>
  <si>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</si>
  <si>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</si>
  <si>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</si>
  <si>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</si>
  <si>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</si>
  <si>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</si>
  <si>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</si>
  <si>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</si>
  <si>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</si>
  <si>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</si>
  <si>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</si>
  <si>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</si>
  <si>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</si>
  <si>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</si>
  <si>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</si>
  <si>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</si>
  <si>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</si>
  <si>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</si>
  <si>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</si>
  <si>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</si>
  <si>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</si>
  <si>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</si>
  <si>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</si>
  <si>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</si>
  <si>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</si>
  <si>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</si>
  <si>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</si>
  <si>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</si>
  <si>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</si>
  <si>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</si>
  <si>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</si>
  <si>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</si>
  <si>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</si>
  <si>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</si>
  <si>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</si>
  <si>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</si>
  <si>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</si>
  <si>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</si>
  <si>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</si>
  <si>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</si>
  <si>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</si>
  <si>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</si>
  <si>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</si>
  <si>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</si>
  <si>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</si>
  <si>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</si>
  <si>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</si>
  <si>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</si>
  <si>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</si>
  <si>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</si>
  <si>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</si>
  <si>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</si>
  <si>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</si>
  <si>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</si>
  <si>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</si>
  <si>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</si>
  <si>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</si>
  <si>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</si>
  <si>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</si>
  <si>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</si>
  <si>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</si>
  <si>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</si>
  <si>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</si>
  <si>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</si>
  <si>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</si>
  <si>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</si>
  <si>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</si>
  <si>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</si>
  <si>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</si>
  <si>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</si>
  <si>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</si>
  <si>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</si>
  <si>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</si>
  <si>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</si>
  <si>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</si>
  <si>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</si>
  <si>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</si>
  <si>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</si>
  <si>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</si>
  <si>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</si>
  <si>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</si>
  <si>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</si>
  <si>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</si>
  <si>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</si>
  <si>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</si>
  <si>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</si>
  <si>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</si>
  <si>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</si>
  <si>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</si>
  <si>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</si>
  <si>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</si>
  <si>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</si>
  <si>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</si>
  <si>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</si>
  <si>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</si>
  <si>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</si>
  <si>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</si>
  <si>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</si>
  <si>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</si>
  <si>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</si>
  <si>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</si>
  <si>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</si>
  <si>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</si>
  <si>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</si>
  <si>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</si>
  <si>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</si>
  <si>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</si>
  <si>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</si>
  <si>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</si>
  <si>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</si>
  <si>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</si>
  <si>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</si>
  <si>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</si>
  <si>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</si>
  <si>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</si>
  <si>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</si>
  <si>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</si>
  <si>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</si>
  <si>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</si>
  <si>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</si>
  <si>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</si>
  <si>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</si>
  <si>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</si>
  <si>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</si>
  <si>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</si>
  <si>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</si>
  <si>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</si>
  <si>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</si>
  <si>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</si>
  <si>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</si>
  <si>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</si>
  <si>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</si>
  <si>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</si>
  <si>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</si>
  <si>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</si>
  <si>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</si>
  <si>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</si>
  <si>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</si>
  <si>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</si>
  <si>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</si>
  <si>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</si>
  <si>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</si>
  <si>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</si>
  <si>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</si>
  <si>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</si>
  <si>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</si>
  <si>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</si>
  <si>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</si>
  <si>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</si>
  <si>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</si>
  <si>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</si>
  <si>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</si>
  <si>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</si>
  <si>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</si>
  <si>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</si>
  <si>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</si>
  <si>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</si>
  <si>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</si>
  <si>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</si>
  <si>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</si>
  <si>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</si>
  <si>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</si>
  <si>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</si>
  <si>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</si>
  <si>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</si>
  <si>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</si>
  <si>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</si>
  <si>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</si>
  <si>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</si>
  <si>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</si>
  <si>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</si>
  <si>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</si>
  <si>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</si>
  <si>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</si>
  <si>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</si>
  <si>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</si>
  <si>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</si>
  <si>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</si>
  <si>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</si>
  <si>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</si>
  <si>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</si>
  <si>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</si>
  <si>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</si>
  <si>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</si>
  <si>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</si>
  <si>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</si>
  <si>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</si>
  <si>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</si>
  <si>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</si>
  <si>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</si>
  <si>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</si>
  <si>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</si>
  <si>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</si>
  <si>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</si>
  <si>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</si>
  <si>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</si>
  <si>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</si>
  <si>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</si>
  <si>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</si>
  <si>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</si>
  <si>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</si>
  <si>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</si>
  <si>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</si>
  <si>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</si>
  <si>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</si>
  <si>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</si>
  <si>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</si>
  <si>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</si>
  <si>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</si>
  <si>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</si>
  <si>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</si>
  <si>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</si>
  <si>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</si>
  <si>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</si>
  <si>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</si>
  <si>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</si>
  <si>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</si>
  <si>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</si>
  <si>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</si>
  <si>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</si>
  <si>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</si>
  <si>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</si>
  <si>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</si>
  <si>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</si>
  <si>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</si>
  <si>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</si>
  <si>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</si>
  <si>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</si>
  <si>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</si>
  <si>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</si>
  <si>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</si>
  <si>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</si>
  <si>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</si>
  <si>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</si>
  <si>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</si>
  <si>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</si>
  <si>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</si>
  <si>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</si>
  <si>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</si>
  <si>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</si>
  <si>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</si>
  <si>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</si>
  <si>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</si>
  <si>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</si>
  <si>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</si>
  <si>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</si>
  <si>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</si>
  <si>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</si>
  <si>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</si>
  <si>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</si>
  <si>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</si>
  <si>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</si>
  <si>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</si>
  <si>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</si>
  <si>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</si>
  <si>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</si>
  <si>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</si>
  <si>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</si>
  <si>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</si>
  <si>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</si>
  <si>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</si>
  <si>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</si>
  <si>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</si>
  <si>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</si>
  <si>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</si>
  <si>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</si>
  <si>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</si>
  <si>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</si>
  <si>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</si>
  <si>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</si>
  <si>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</si>
  <si>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</si>
  <si>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</si>
  <si>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</si>
  <si>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</si>
  <si>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</si>
  <si>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</si>
  <si>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</si>
  <si>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</si>
  <si>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</si>
  <si>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</si>
  <si>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</si>
  <si>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</si>
  <si>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</si>
  <si>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</si>
  <si>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</si>
  <si>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</si>
  <si>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</si>
  <si>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</si>
  <si>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</si>
  <si>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</si>
  <si>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</si>
  <si>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</si>
  <si>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</si>
  <si>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</si>
  <si>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</si>
  <si>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</si>
  <si>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</si>
  <si>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</si>
  <si>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</si>
  <si>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</si>
  <si>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</si>
  <si>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</si>
  <si>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</si>
  <si>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</si>
  <si>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</si>
  <si>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</si>
  <si>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</si>
  <si>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</si>
  <si>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</si>
  <si>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</si>
  <si>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</si>
  <si>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</si>
  <si>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</si>
  <si>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</si>
  <si>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</si>
  <si>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</si>
  <si>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</si>
  <si>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</si>
  <si>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</si>
  <si>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</si>
  <si>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</si>
  <si>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</si>
  <si>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</si>
  <si>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</si>
  <si>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</si>
  <si>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</si>
  <si>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</si>
  <si>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</si>
  <si>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</si>
  <si>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</si>
  <si>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</si>
  <si>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</si>
  <si>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</si>
  <si>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</si>
  <si>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</si>
  <si>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</si>
  <si>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</si>
  <si>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</si>
  <si>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</si>
  <si>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</si>
  <si>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</si>
  <si>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</si>
  <si>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</si>
  <si>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</si>
  <si>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</si>
  <si>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</si>
  <si>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</si>
  <si>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</si>
  <si>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</si>
  <si>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</si>
  <si>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</si>
  <si>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</si>
  <si>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</si>
  <si>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</si>
  <si>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</si>
  <si>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</si>
  <si>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</si>
  <si>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</si>
  <si>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</si>
  <si>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</si>
  <si>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</si>
  <si>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</si>
  <si>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</si>
  <si>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</si>
  <si>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</si>
  <si>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</si>
  <si>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</si>
  <si>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</si>
  <si>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</si>
  <si>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</si>
  <si>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</si>
  <si>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</si>
  <si>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</si>
  <si>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</si>
  <si>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</si>
  <si>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</si>
  <si>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</si>
  <si>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</si>
  <si>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</si>
  <si>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</si>
  <si>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</si>
  <si>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</si>
  <si>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</si>
  <si>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</si>
  <si>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</si>
  <si>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</si>
  <si>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</si>
  <si>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</si>
  <si>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</si>
  <si>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</si>
  <si>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</si>
  <si>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</si>
  <si>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</si>
  <si>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</si>
  <si>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</si>
  <si>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</si>
  <si>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</si>
  <si>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</si>
  <si>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</si>
  <si>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</si>
  <si>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</si>
  <si>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</si>
  <si>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</si>
  <si>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</si>
  <si>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</si>
  <si>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</si>
  <si>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</si>
  <si>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</si>
  <si>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</si>
  <si>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</si>
  <si>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</si>
  <si>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</si>
  <si>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</si>
  <si>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</si>
  <si>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</si>
  <si>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</si>
  <si>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</si>
  <si>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</si>
  <si>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</si>
  <si>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</si>
  <si>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</si>
  <si>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</si>
  <si>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</si>
  <si>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</si>
  <si>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</si>
  <si>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</si>
  <si>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</si>
  <si>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</si>
  <si>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</si>
  <si>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</si>
  <si>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</si>
  <si>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</si>
  <si>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</si>
  <si>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</si>
  <si>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</si>
  <si>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</si>
  <si>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</si>
  <si>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</si>
  <si>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</si>
  <si>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</si>
  <si>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</si>
  <si>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</si>
  <si>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</si>
  <si>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</si>
  <si>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</si>
  <si>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</si>
  <si>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</si>
  <si>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</si>
  <si>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</si>
  <si>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</si>
  <si>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</si>
  <si>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</si>
  <si>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</si>
  <si>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</si>
  <si>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</si>
  <si>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</si>
  <si>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</si>
  <si>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</si>
  <si>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</si>
  <si>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</si>
  <si>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</si>
  <si>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</si>
  <si>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</si>
  <si>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</si>
  <si>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</si>
  <si>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</si>
  <si>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</si>
  <si>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</si>
  <si>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</si>
  <si>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</si>
  <si>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</si>
  <si>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</si>
  <si>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</si>
  <si>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</si>
  <si>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</si>
  <si>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</si>
  <si>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</si>
  <si>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</si>
  <si>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</si>
  <si>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</si>
  <si>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</si>
  <si>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</si>
  <si>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</si>
  <si>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</si>
  <si>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</si>
  <si>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</si>
  <si>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</si>
  <si>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</si>
  <si>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</si>
  <si>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</si>
  <si>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</si>
  <si>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</si>
  <si>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</si>
  <si>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</si>
  <si>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</si>
  <si>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</si>
  <si>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</si>
  <si>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</si>
  <si>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</si>
  <si>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</si>
  <si>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</si>
  <si>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</si>
  <si>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</si>
  <si>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</si>
  <si>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</si>
  <si>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</si>
  <si>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</si>
  <si>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</si>
  <si>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</si>
  <si>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</si>
  <si>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</si>
  <si>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</si>
  <si>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</si>
  <si>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</si>
  <si>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</si>
  <si>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</si>
  <si>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</si>
  <si>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</si>
  <si>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</si>
  <si>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</si>
  <si>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</si>
  <si>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</si>
  <si>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</si>
  <si>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</si>
  <si>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</si>
  <si>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</si>
  <si>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</si>
  <si>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</si>
  <si>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</si>
  <si>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</si>
  <si>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</si>
  <si>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</si>
  <si>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</si>
  <si>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</si>
  <si>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</si>
  <si>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</si>
  <si>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</si>
  <si>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</si>
  <si>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</si>
  <si>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</si>
  <si>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</si>
  <si>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</si>
  <si>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</si>
  <si>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</si>
  <si>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</si>
  <si>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</si>
  <si>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</si>
  <si>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</si>
  <si>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</si>
  <si>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</si>
  <si>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</si>
  <si>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</si>
  <si>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</si>
  <si>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</si>
  <si>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</si>
  <si>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</si>
  <si>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</si>
  <si>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</si>
  <si>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</si>
  <si>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</si>
  <si>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</si>
  <si>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</si>
  <si>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</si>
  <si>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</si>
  <si>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</si>
  <si>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</si>
  <si>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</si>
  <si>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</si>
  <si>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</si>
  <si>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</si>
  <si>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</si>
  <si>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</si>
  <si>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</si>
  <si>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</si>
  <si>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</si>
  <si>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</si>
  <si>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</si>
  <si>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</si>
  <si>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</si>
  <si>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</si>
  <si>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</si>
  <si>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</si>
  <si>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</si>
  <si>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</si>
  <si>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</si>
  <si>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</si>
  <si>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</si>
  <si>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</si>
  <si>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</si>
  <si>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</si>
  <si>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</si>
  <si>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</si>
  <si>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</si>
  <si>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</si>
  <si>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</si>
  <si>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</si>
  <si>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</si>
  <si>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</si>
  <si>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</si>
  <si>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</si>
  <si>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</si>
  <si>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</si>
  <si>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</si>
  <si>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</si>
  <si>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</si>
  <si>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</si>
  <si>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</si>
  <si>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</si>
  <si>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</si>
  <si>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</si>
  <si>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</si>
  <si>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</si>
  <si>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</si>
  <si>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</si>
  <si>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</si>
  <si>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</si>
  <si>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</si>
  <si>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</si>
  <si>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</si>
  <si>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</si>
  <si>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</si>
  <si>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</si>
  <si>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</si>
  <si>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</si>
  <si>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</si>
  <si>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</si>
  <si>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</si>
  <si>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</si>
  <si>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</si>
  <si>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</si>
  <si>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</si>
  <si>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</si>
  <si>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</si>
  <si>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</si>
  <si>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</si>
  <si>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</si>
  <si>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</si>
  <si>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</si>
  <si>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</si>
  <si>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</si>
  <si>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</si>
  <si>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</si>
  <si>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</si>
  <si>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</si>
  <si>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</si>
  <si>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</si>
  <si>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</si>
  <si>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</si>
  <si>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</si>
  <si>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</si>
  <si>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</si>
  <si>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</si>
  <si>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</si>
  <si>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</si>
  <si>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</si>
  <si>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</si>
  <si>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</si>
  <si>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</si>
  <si>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</si>
  <si>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</si>
  <si>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</si>
  <si>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</si>
  <si>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</si>
  <si>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</si>
  <si>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</si>
  <si>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</si>
  <si>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</si>
  <si>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</si>
  <si>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</si>
  <si>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</si>
  <si>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</si>
  <si>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</si>
  <si>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</si>
  <si>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</si>
  <si>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</si>
  <si>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</si>
  <si>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</si>
  <si>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</si>
  <si>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</si>
  <si>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</si>
  <si>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</si>
  <si>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</si>
  <si>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</si>
  <si>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</si>
  <si>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</si>
  <si>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</si>
  <si>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</si>
  <si>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</si>
  <si>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</si>
  <si>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</si>
  <si>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</si>
  <si>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</si>
  <si>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</si>
  <si>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</si>
  <si>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</si>
  <si>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</si>
  <si>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</si>
  <si>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</si>
  <si>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</si>
  <si>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</si>
  <si>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</si>
  <si>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</si>
  <si>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</si>
  <si>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</si>
  <si>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</si>
  <si>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</si>
  <si>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</si>
  <si>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</si>
  <si>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</si>
  <si>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</si>
  <si>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</si>
  <si>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</si>
  <si>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</si>
  <si>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</si>
  <si>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</si>
  <si>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</si>
  <si>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</si>
  <si>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</si>
  <si>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</si>
  <si>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</si>
  <si>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</si>
  <si>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</si>
  <si>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</si>
  <si>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</si>
  <si>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</si>
  <si>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</si>
  <si>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</si>
  <si>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</si>
  <si>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</si>
  <si>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</si>
  <si>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</si>
  <si>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</si>
  <si>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</si>
  <si>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</si>
  <si>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</si>
  <si>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</si>
  <si>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</si>
  <si>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</si>
  <si>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</si>
  <si>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</si>
  <si>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</si>
  <si>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</si>
  <si>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</si>
  <si>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</si>
  <si>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</si>
  <si>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</si>
  <si>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</si>
  <si>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</si>
  <si>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</si>
  <si>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</si>
  <si>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</si>
  <si>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</si>
  <si>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</si>
  <si>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</si>
  <si>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</si>
  <si>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</si>
  <si>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</si>
  <si>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</si>
  <si>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</si>
  <si>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</si>
  <si>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</si>
  <si>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</si>
  <si>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</si>
  <si>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</si>
  <si>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</si>
  <si>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</si>
  <si>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</si>
  <si>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</si>
  <si>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</si>
  <si>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</si>
  <si>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</si>
  <si>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</si>
  <si>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</si>
  <si>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</si>
  <si>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</si>
  <si>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</si>
  <si>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</si>
  <si>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</si>
  <si>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</si>
  <si>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</si>
  <si>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</si>
  <si>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</si>
  <si>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</si>
  <si>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</si>
  <si>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</si>
  <si>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</si>
  <si>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</si>
  <si>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</si>
  <si>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</si>
  <si>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</si>
  <si>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</si>
  <si>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</si>
  <si>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</si>
  <si>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</si>
  <si>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</si>
  <si>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</si>
  <si>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</si>
  <si>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</si>
  <si>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</si>
  <si>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</si>
  <si>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</si>
  <si>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</si>
  <si>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</si>
  <si>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</si>
  <si>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</si>
  <si>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</si>
  <si>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</si>
  <si>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</si>
  <si>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</si>
  <si>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</si>
  <si>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</si>
  <si>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</si>
  <si>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</si>
  <si>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</si>
  <si>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</si>
  <si>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</si>
  <si>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</si>
  <si>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</si>
  <si>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</si>
  <si>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</si>
  <si>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</si>
  <si>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</si>
  <si>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</si>
  <si>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</si>
  <si>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</si>
  <si>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</si>
  <si>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</si>
  <si>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</si>
  <si>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</si>
  <si>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</si>
  <si>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</si>
  <si>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</si>
  <si>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</si>
  <si>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</si>
  <si>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</si>
  <si>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</si>
  <si>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</si>
  <si>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</si>
  <si>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</si>
  <si>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</si>
  <si>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</si>
  <si>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</si>
  <si>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</si>
  <si>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</si>
  <si>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</si>
  <si>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</si>
  <si>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</si>
  <si>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</si>
  <si>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</si>
  <si>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</si>
  <si>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</si>
  <si>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</si>
  <si>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</si>
  <si>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</si>
  <si>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</si>
  <si>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</si>
  <si>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</si>
  <si>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</si>
  <si>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</si>
  <si>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</si>
  <si>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</si>
  <si>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</si>
  <si>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</si>
  <si>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</si>
  <si>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</si>
  <si>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</si>
  <si>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</si>
  <si>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</si>
  <si>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</si>
  <si>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</si>
  <si>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</si>
  <si>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</si>
  <si>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</si>
  <si>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</si>
  <si>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</si>
  <si>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</si>
  <si>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</si>
  <si>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</si>
  <si>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</si>
  <si>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</si>
  <si>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</si>
  <si>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</si>
  <si>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</si>
  <si>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</si>
  <si>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</si>
  <si>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</si>
  <si>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</si>
  <si>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</si>
  <si>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</si>
  <si>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</si>
  <si>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</si>
  <si>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</si>
  <si>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</si>
  <si>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</si>
  <si>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</si>
  <si>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</si>
  <si>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</si>
  <si>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</si>
  <si>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</si>
  <si>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</si>
  <si>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</si>
  <si>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</si>
  <si>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</si>
  <si>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</si>
  <si>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</si>
  <si>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</si>
  <si>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</si>
  <si>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</si>
  <si>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</si>
  <si>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</si>
  <si>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</si>
  <si>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</si>
  <si>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</si>
  <si>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</si>
  <si>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</si>
  <si>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</si>
  <si>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</si>
  <si>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</si>
  <si>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</si>
  <si>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</si>
  <si>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</si>
  <si>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</si>
  <si>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</si>
  <si>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</si>
  <si>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</si>
  <si>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</si>
  <si>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</si>
  <si>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</si>
  <si>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</si>
  <si>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</si>
  <si>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</si>
  <si>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</si>
  <si>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</si>
  <si>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</si>
  <si>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</si>
  <si>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</si>
  <si>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</si>
  <si>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</si>
  <si>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</si>
  <si>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</si>
  <si>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</si>
  <si>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</si>
  <si>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</si>
  <si>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</si>
  <si>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</si>
  <si>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</si>
  <si>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</si>
  <si>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</si>
  <si>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</si>
  <si>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</si>
  <si>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</si>
  <si>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</si>
  <si>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</si>
  <si>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</si>
  <si>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</si>
  <si>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</si>
  <si>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</si>
  <si>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</si>
  <si>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</si>
  <si>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</si>
  <si>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</si>
  <si>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</si>
  <si>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</si>
  <si>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</si>
  <si>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</si>
  <si>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</si>
  <si>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</si>
  <si>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</si>
  <si>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</si>
  <si>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</si>
  <si>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</si>
  <si>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</si>
  <si>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</si>
  <si>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</si>
  <si>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</si>
  <si>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</si>
  <si>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</si>
  <si>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</si>
  <si>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</si>
  <si>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</si>
  <si>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</si>
  <si>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</si>
  <si>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</si>
  <si>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</si>
  <si>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</si>
  <si>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</si>
  <si>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</si>
  <si>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</si>
  <si>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</si>
  <si>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</si>
  <si>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</si>
  <si>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</si>
  <si>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</si>
  <si>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</si>
  <si>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</si>
  <si>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</si>
  <si>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</si>
  <si>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</si>
  <si>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</si>
  <si>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</si>
  <si>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</si>
  <si>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</si>
  <si>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</si>
  <si>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</si>
  <si>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</si>
  <si>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</si>
  <si>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</si>
  <si>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</si>
  <si>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</si>
  <si>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</si>
  <si>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</si>
  <si>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</si>
  <si>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</si>
  <si>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</si>
  <si>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</si>
  <si>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</si>
  <si>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</si>
  <si>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</si>
  <si>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</si>
  <si>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</si>
  <si>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</si>
  <si>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</si>
  <si>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</si>
  <si>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</si>
  <si>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</si>
  <si>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</si>
  <si>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</si>
  <si>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</si>
  <si>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</si>
  <si>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</si>
  <si>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</si>
  <si>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</si>
  <si>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</si>
  <si>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</si>
  <si>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</si>
  <si>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</si>
  <si>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</si>
  <si>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</si>
  <si>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</si>
  <si>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</si>
  <si>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</si>
  <si>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</si>
  <si>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</si>
  <si>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</si>
  <si>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</si>
  <si>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</si>
  <si>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</si>
  <si>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</si>
  <si>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</si>
  <si>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</si>
  <si>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</si>
  <si>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</si>
  <si>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</si>
  <si>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</si>
  <si>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</si>
  <si>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</si>
  <si>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</si>
  <si>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</si>
  <si>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</si>
  <si>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</si>
  <si>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</si>
  <si>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</si>
  <si>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</si>
  <si>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</si>
  <si>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</si>
  <si>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</si>
  <si>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</si>
  <si>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</si>
  <si>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</si>
  <si>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</si>
  <si>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</si>
  <si>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</si>
  <si>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</si>
  <si>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</si>
  <si>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</si>
  <si>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</si>
  <si>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</si>
  <si>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</si>
  <si>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</si>
  <si>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</si>
  <si>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</si>
  <si>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</si>
  <si>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</si>
  <si>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</si>
  <si>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</si>
  <si>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</si>
  <si>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</si>
  <si>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</si>
  <si>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</si>
  <si>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</si>
  <si>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</si>
  <si>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</si>
  <si>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</si>
  <si>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</si>
  <si>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</si>
  <si>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</si>
  <si>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</si>
  <si>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</si>
  <si>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</si>
  <si>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</si>
  <si>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</si>
  <si>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</si>
  <si>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</si>
  <si>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</si>
  <si>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</si>
  <si>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</si>
  <si>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</si>
  <si>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</si>
  <si>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</si>
  <si>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</si>
  <si>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</si>
  <si>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</si>
  <si>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</si>
  <si>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</si>
  <si>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</si>
  <si>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</si>
  <si>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</si>
  <si>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</si>
  <si>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</si>
  <si>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</si>
  <si>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</si>
  <si>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</si>
  <si>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</si>
  <si>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</si>
  <si>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</si>
  <si>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</si>
  <si>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</si>
  <si>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</si>
  <si>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</si>
  <si>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</si>
  <si>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</si>
  <si>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</si>
  <si>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</si>
  <si>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</si>
  <si>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</si>
  <si>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</si>
  <si>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</si>
  <si>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</si>
  <si>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</si>
  <si>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</si>
  <si>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</si>
  <si>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</si>
  <si>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</si>
  <si>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</si>
  <si>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</si>
  <si>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</si>
  <si>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</si>
  <si>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</si>
  <si>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</si>
  <si>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</si>
  <si>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</si>
  <si>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</si>
  <si>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</si>
  <si>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</si>
  <si>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</si>
  <si>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</si>
  <si>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</si>
  <si>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</si>
  <si>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</si>
  <si>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</si>
  <si>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</si>
  <si>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</si>
  <si>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</si>
  <si>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</si>
  <si>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</si>
  <si>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</si>
  <si>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</si>
  <si>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</si>
  <si>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</si>
  <si>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</si>
  <si>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</si>
  <si>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</si>
  <si>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</si>
  <si>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</si>
  <si>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</si>
  <si>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</si>
  <si>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</si>
  <si>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</si>
  <si>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</si>
  <si>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</si>
  <si>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</si>
  <si>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</si>
  <si>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</si>
  <si>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</si>
  <si>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</si>
  <si>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</si>
  <si>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</si>
  <si>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</si>
  <si>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</si>
  <si>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</si>
  <si>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</si>
  <si>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</si>
  <si>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</si>
  <si>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</si>
  <si>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</si>
  <si>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</si>
  <si>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</si>
  <si>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</si>
  <si>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</si>
  <si>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</si>
  <si>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</si>
  <si>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</si>
  <si>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</si>
  <si>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</si>
  <si>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</si>
  <si>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</si>
  <si>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</si>
  <si>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</si>
  <si>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</si>
  <si>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</si>
  <si>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</si>
  <si>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</si>
  <si>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</si>
  <si>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</si>
  <si>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</si>
  <si>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</si>
  <si>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</si>
  <si>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</si>
  <si>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</si>
  <si>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</si>
  <si>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</si>
  <si>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</si>
  <si>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</si>
  <si>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</si>
  <si>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</si>
  <si>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</si>
  <si>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</si>
  <si>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</si>
  <si>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</si>
  <si>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</si>
  <si>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</si>
  <si>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</si>
  <si>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</si>
  <si>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</si>
  <si>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</si>
  <si>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</si>
  <si>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</si>
  <si>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</si>
  <si>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</si>
  <si>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</si>
  <si>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</si>
  <si>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</si>
  <si>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</si>
  <si>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</si>
  <si>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</si>
  <si>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</si>
  <si>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</si>
  <si>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</si>
  <si>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</si>
  <si>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</si>
  <si>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</si>
  <si>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</si>
  <si>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</si>
  <si>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</si>
  <si>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</si>
  <si>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</si>
  <si>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</si>
  <si>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</si>
  <si>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</si>
  <si>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</si>
  <si>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</si>
  <si>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</si>
  <si>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</si>
  <si>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</si>
  <si>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</si>
  <si>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</si>
  <si>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</si>
  <si>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</si>
  <si>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</si>
  <si>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</si>
  <si>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</si>
  <si>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</si>
  <si>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</si>
  <si>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</si>
  <si>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</si>
  <si>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</si>
  <si>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</si>
  <si>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</si>
  <si>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</si>
  <si>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</si>
  <si>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</si>
  <si>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</si>
  <si>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</si>
  <si>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</si>
  <si>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</si>
  <si>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</si>
  <si>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</si>
  <si>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</si>
  <si>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</si>
  <si>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</si>
  <si>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</si>
  <si>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</si>
  <si>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</si>
  <si>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</si>
  <si>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</si>
  <si>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</si>
  <si>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</si>
  <si>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</si>
  <si>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</si>
  <si>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</si>
  <si>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</si>
  <si>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</si>
  <si>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</si>
  <si>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</si>
  <si>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</si>
  <si>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</si>
  <si>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</si>
  <si>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</si>
  <si>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</si>
  <si>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</si>
  <si>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</si>
  <si>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</si>
  <si>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</si>
  <si>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</si>
  <si>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</si>
  <si>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</si>
  <si>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</si>
  <si>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</si>
  <si>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</si>
  <si>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</si>
  <si>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</si>
  <si>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</si>
  <si>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</si>
  <si>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</si>
  <si>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</si>
  <si>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</si>
  <si>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</si>
  <si>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</si>
  <si>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</si>
  <si>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</si>
  <si>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</si>
  <si>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</si>
  <si>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</si>
  <si>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</si>
  <si>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</si>
  <si>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</si>
  <si>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</si>
  <si>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</si>
  <si>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</si>
  <si>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</si>
  <si>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</si>
  <si>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</si>
  <si>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</si>
  <si>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</si>
  <si>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</si>
  <si>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</si>
  <si>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</si>
  <si>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</si>
  <si>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</si>
  <si>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</si>
  <si>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</si>
  <si>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</si>
  <si>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</si>
  <si>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</si>
  <si>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</si>
  <si>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</si>
  <si>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</si>
  <si>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</si>
  <si>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</si>
  <si>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</si>
  <si>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</si>
  <si>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</si>
  <si>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</si>
  <si>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</si>
  <si>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</si>
  <si>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</si>
  <si>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</si>
  <si>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</si>
  <si>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</si>
  <si>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</si>
  <si>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</si>
  <si>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</si>
  <si>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</si>
  <si>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</si>
  <si>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</si>
  <si>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</si>
  <si>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</si>
  <si>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</si>
  <si>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</si>
  <si>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</si>
  <si>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</si>
  <si>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</si>
  <si>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</si>
  <si>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</si>
  <si>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</si>
  <si>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</si>
  <si>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</si>
  <si>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</si>
  <si>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</si>
  <si>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</si>
  <si>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</si>
  <si>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</si>
  <si>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</si>
  <si>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</si>
  <si>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</si>
  <si>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</si>
  <si>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</si>
  <si>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</si>
  <si>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</si>
  <si>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</si>
  <si>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</si>
  <si>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</si>
  <si>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</si>
  <si>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</si>
  <si>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</si>
  <si>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</si>
  <si>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</si>
  <si>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</si>
  <si>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</si>
  <si>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</si>
  <si>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</si>
  <si>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</si>
  <si>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</si>
  <si>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</si>
  <si>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</si>
  <si>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</si>
  <si>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</si>
  <si>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</si>
  <si>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</si>
  <si>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</si>
  <si>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</si>
  <si>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</si>
  <si>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</si>
  <si>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</si>
  <si>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</si>
  <si>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</si>
  <si>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</si>
  <si>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</si>
  <si>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</si>
  <si>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</si>
  <si>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</si>
  <si>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</si>
  <si>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</si>
  <si>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</si>
  <si>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</si>
  <si>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</si>
  <si>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</si>
  <si>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</si>
  <si>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</si>
  <si>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</si>
  <si>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</si>
  <si>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</si>
  <si>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</si>
  <si>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</si>
  <si>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</si>
  <si>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</si>
  <si>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</si>
  <si>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</si>
  <si>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</si>
  <si>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</si>
  <si>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</si>
  <si>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</si>
  <si>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</si>
  <si>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</si>
  <si>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</si>
  <si>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</si>
  <si>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</si>
  <si>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</si>
  <si>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</si>
  <si>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</si>
  <si>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</si>
  <si>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</si>
  <si>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</si>
  <si>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</si>
  <si>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</si>
  <si>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</si>
  <si>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</si>
  <si>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</si>
  <si>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</si>
  <si>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</si>
  <si>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</si>
  <si>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</si>
  <si>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</si>
  <si>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</si>
  <si>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</si>
  <si>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</si>
  <si>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</si>
  <si>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</si>
  <si>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</si>
  <si>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</si>
  <si>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</si>
  <si>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</si>
  <si>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</si>
  <si>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</si>
  <si>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</si>
  <si>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</si>
  <si>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</si>
  <si>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</si>
  <si>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</si>
  <si>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</si>
  <si>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</si>
  <si>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</si>
  <si>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</si>
  <si>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</si>
  <si>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</si>
  <si>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</si>
  <si>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</si>
  <si>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</si>
  <si>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</si>
  <si>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</si>
  <si>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</si>
  <si>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</si>
  <si>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</si>
  <si>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</si>
  <si>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</si>
  <si>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</si>
  <si>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</si>
  <si>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</si>
  <si>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</si>
  <si>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</si>
  <si>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</si>
  <si>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</si>
  <si>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</si>
  <si>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</si>
  <si>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</si>
  <si>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</si>
  <si>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</si>
  <si>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</si>
  <si>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</si>
  <si>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</si>
  <si>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</si>
  <si>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</si>
  <si>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</si>
  <si>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</si>
  <si>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</si>
  <si>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</si>
  <si>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</si>
  <si>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</si>
  <si>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</si>
  <si>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</si>
  <si>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</si>
  <si>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</si>
  <si>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</si>
  <si>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</si>
  <si>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</si>
  <si>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</si>
  <si>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</si>
  <si>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</si>
  <si>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</si>
  <si>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</si>
  <si>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</si>
  <si>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</si>
  <si>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</si>
  <si>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</si>
  <si>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</si>
  <si>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</si>
  <si>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</si>
  <si>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</si>
  <si>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</si>
  <si>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</si>
  <si>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</si>
  <si>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</si>
  <si>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</si>
  <si>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</si>
  <si>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</si>
  <si>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</si>
  <si>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</si>
  <si>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</si>
  <si>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</si>
  <si>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</si>
  <si>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</si>
  <si>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</si>
  <si>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</si>
  <si>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</si>
  <si>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</si>
  <si>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</si>
  <si>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</si>
  <si>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</si>
  <si>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</si>
  <si>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</si>
  <si>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</si>
  <si>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</si>
  <si>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</si>
  <si>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</si>
  <si>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</si>
  <si>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</si>
  <si>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</si>
  <si>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</si>
  <si>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</si>
  <si>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</si>
  <si>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</si>
  <si>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</si>
  <si>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</si>
  <si>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</si>
  <si>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</si>
  <si>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</si>
  <si>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</si>
  <si>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</si>
  <si>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</si>
  <si>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</si>
  <si>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</si>
  <si>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</si>
  <si>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</si>
  <si>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</si>
  <si>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</si>
  <si>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</si>
  <si>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</si>
  <si>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</si>
  <si>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</si>
  <si>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</si>
  <si>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</si>
  <si>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</si>
  <si>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</si>
  <si>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</si>
  <si>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</si>
  <si>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</si>
  <si>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</si>
  <si>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</si>
  <si>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</si>
  <si>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</si>
  <si>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</si>
  <si>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</si>
  <si>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</si>
  <si>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</si>
  <si>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</si>
  <si>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</si>
  <si>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</si>
  <si>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</si>
  <si>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</si>
  <si>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</si>
  <si>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</si>
  <si>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</si>
  <si>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</si>
  <si>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</si>
  <si>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</si>
  <si>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</si>
  <si>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</si>
  <si>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</si>
  <si>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</si>
  <si>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</si>
  <si>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</si>
  <si>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</si>
  <si>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</si>
  <si>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</si>
  <si>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</si>
  <si>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</si>
  <si>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</si>
  <si>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</si>
  <si>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</si>
  <si>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</si>
  <si>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</si>
  <si>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</si>
  <si>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</si>
  <si>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</si>
  <si>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</si>
  <si>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</si>
  <si>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</si>
  <si>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</si>
  <si>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</si>
  <si>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</si>
  <si>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</si>
  <si>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</si>
  <si>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</si>
  <si>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</si>
  <si>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</si>
  <si>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</si>
  <si>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</si>
  <si>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</si>
  <si>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</si>
  <si>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</si>
  <si>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</si>
  <si>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</si>
  <si>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</si>
  <si>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</si>
  <si>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</si>
  <si>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</si>
  <si>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</si>
  <si>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</si>
  <si>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</si>
  <si>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</si>
  <si>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</si>
  <si>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</si>
  <si>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</si>
  <si>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</si>
  <si>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</si>
  <si>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</si>
  <si>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</si>
  <si>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</si>
  <si>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</si>
  <si>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</si>
  <si>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</si>
  <si>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</si>
  <si>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</si>
  <si>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</si>
  <si>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</si>
  <si>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</si>
  <si>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</si>
  <si>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</si>
  <si>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</si>
  <si>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</si>
  <si>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</si>
  <si>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</si>
  <si>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</si>
  <si>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</si>
  <si>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</si>
  <si>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</si>
  <si>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</si>
  <si>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</si>
  <si>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</si>
  <si>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</si>
  <si>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</si>
  <si>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</si>
  <si>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</si>
  <si>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</si>
  <si>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</si>
  <si>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</si>
  <si>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</si>
  <si>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</si>
  <si>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</si>
  <si>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</si>
  <si>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</si>
  <si>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</si>
  <si>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</si>
  <si>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</si>
  <si>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</si>
  <si>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</si>
  <si>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</si>
  <si>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</si>
  <si>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</si>
  <si>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</si>
  <si>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</si>
  <si>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</si>
  <si>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</si>
  <si>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</si>
  <si>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</si>
  <si>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</si>
  <si>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</si>
  <si>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</si>
  <si>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</si>
  <si>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</si>
  <si>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</si>
  <si>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</si>
  <si>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</si>
  <si>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</si>
  <si>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</si>
  <si>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</si>
  <si>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</si>
  <si>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</si>
  <si>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</si>
  <si>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</si>
  <si>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</si>
  <si>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</si>
  <si>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</si>
  <si>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</si>
  <si>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</si>
  <si>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</si>
  <si>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</si>
  <si>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</si>
  <si>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</si>
  <si>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</si>
  <si>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</si>
  <si>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</si>
  <si>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</si>
  <si>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</si>
  <si>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</si>
  <si>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</si>
  <si>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</si>
  <si>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</si>
  <si>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</si>
  <si>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</si>
  <si>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</si>
  <si>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</si>
  <si>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</si>
  <si>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</si>
  <si>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</si>
  <si>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</si>
  <si>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</si>
  <si>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</si>
  <si>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</si>
  <si>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</si>
  <si>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</si>
  <si>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</si>
  <si>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</si>
  <si>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</si>
  <si>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</si>
  <si>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</si>
  <si>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</si>
  <si>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</si>
  <si>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</si>
  <si>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</si>
  <si>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</si>
  <si>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</si>
  <si>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</si>
  <si>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</si>
  <si>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</si>
  <si>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</si>
  <si>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</si>
  <si>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</si>
  <si>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</si>
  <si>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</si>
  <si>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</si>
  <si>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</si>
  <si>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</si>
  <si>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</si>
  <si>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</si>
  <si>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</si>
  <si>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</si>
  <si>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</si>
  <si>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</si>
  <si>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</si>
  <si>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</si>
  <si>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</si>
  <si>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</si>
  <si>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</si>
  <si>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</si>
  <si>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</si>
  <si>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</si>
  <si>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</si>
  <si>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</si>
  <si>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</si>
  <si>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</si>
  <si>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</si>
  <si>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</si>
  <si>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</si>
  <si>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</si>
  <si>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</si>
  <si>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</si>
  <si>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</si>
  <si>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</si>
  <si>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</si>
  <si>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</si>
  <si>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</si>
  <si>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</si>
  <si>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</si>
  <si>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</si>
  <si>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</si>
  <si>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</si>
  <si>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</si>
  <si>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</si>
  <si>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</si>
  <si>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</si>
  <si>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</si>
  <si>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</si>
  <si>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</si>
  <si>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</si>
  <si>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</si>
  <si>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</si>
  <si>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</si>
  <si>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</si>
  <si>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</si>
  <si>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</si>
  <si>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</si>
  <si>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</si>
  <si>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</si>
  <si>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</si>
  <si>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</si>
  <si>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</si>
  <si>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</si>
  <si>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</si>
  <si>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</si>
  <si>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</si>
  <si>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</si>
  <si>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</si>
  <si>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</si>
  <si>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</si>
  <si>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</si>
  <si>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</si>
  <si>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</si>
  <si>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</si>
  <si>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</si>
  <si>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</si>
  <si>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</si>
  <si>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</si>
  <si>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</si>
  <si>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</si>
  <si>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</si>
  <si>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</si>
  <si>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</si>
  <si>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</si>
  <si>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</si>
  <si>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</si>
  <si>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</si>
  <si>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</si>
  <si>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</si>
  <si>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</si>
  <si>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</si>
  <si>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</si>
  <si>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</si>
  <si>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</si>
  <si>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</si>
  <si>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</si>
  <si>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</si>
  <si>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</si>
  <si>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</si>
  <si>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</si>
  <si>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</si>
  <si>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</si>
  <si>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</si>
  <si>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</si>
  <si>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</si>
  <si>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</si>
  <si>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</si>
  <si>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</si>
  <si>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</si>
  <si>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</si>
  <si>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</si>
  <si>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</si>
  <si>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</si>
  <si>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</si>
  <si>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</si>
  <si>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</si>
  <si>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</si>
  <si>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</si>
  <si>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</si>
  <si>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</si>
  <si>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</si>
  <si>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</si>
  <si>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</si>
  <si>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</si>
  <si>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</si>
  <si>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</si>
  <si>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</si>
  <si>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</si>
  <si>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</si>
  <si>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</si>
  <si>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</si>
  <si>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</si>
  <si>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</si>
  <si>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</si>
  <si>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</si>
  <si>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</si>
  <si>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</si>
  <si>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</si>
  <si>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</si>
  <si>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</si>
  <si>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</si>
  <si>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</si>
  <si>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</si>
  <si>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</si>
  <si>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</si>
  <si>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</si>
  <si>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</si>
  <si>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</si>
  <si>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</si>
  <si>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</si>
  <si>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</si>
  <si>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</si>
  <si>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</si>
  <si>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</si>
  <si>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</si>
  <si>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</si>
  <si>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</si>
  <si>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</si>
  <si>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</si>
  <si>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</si>
  <si>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</si>
  <si>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</si>
  <si>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</si>
  <si>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</si>
  <si>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</si>
  <si>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</si>
  <si>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</si>
  <si>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</si>
  <si>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</si>
  <si>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</si>
  <si>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</si>
  <si>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</si>
  <si>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</si>
  <si>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</si>
  <si>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</si>
  <si>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</si>
  <si>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</si>
  <si>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</si>
  <si>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</si>
  <si>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</si>
  <si>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</si>
  <si>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</si>
  <si>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</si>
  <si>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</si>
  <si>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</si>
  <si>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</si>
  <si>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</si>
  <si>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</si>
  <si>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</si>
  <si>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</si>
  <si>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</si>
  <si>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</si>
  <si>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</si>
  <si>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</si>
  <si>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</si>
  <si>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</si>
  <si>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</si>
  <si>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</si>
  <si>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</si>
  <si>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</si>
  <si>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</si>
  <si>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</si>
  <si>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</si>
  <si>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</si>
  <si>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</si>
  <si>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</si>
  <si>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</si>
  <si>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</si>
  <si>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</si>
  <si>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</si>
  <si>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</si>
  <si>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</si>
  <si>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</si>
  <si>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</si>
  <si>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</si>
  <si>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</si>
  <si>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</si>
  <si>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</si>
  <si>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</si>
  <si>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</si>
  <si>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</si>
  <si>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</si>
  <si>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</si>
  <si>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</si>
  <si>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</si>
  <si>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</si>
  <si>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</si>
  <si>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</si>
  <si>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</si>
  <si>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</si>
  <si>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</si>
  <si>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</si>
  <si>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</si>
  <si>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</si>
  <si>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</si>
  <si>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</si>
  <si>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</si>
  <si>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</si>
  <si>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</si>
  <si>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</si>
  <si>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</si>
  <si>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</si>
  <si>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</si>
  <si>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</si>
  <si>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</si>
  <si>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</si>
  <si>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</si>
  <si>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</si>
  <si>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</si>
  <si>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</si>
  <si>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</si>
  <si>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</si>
  <si>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</si>
  <si>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</si>
  <si>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</si>
  <si>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</si>
  <si>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</si>
  <si>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</si>
  <si>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</si>
  <si>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</si>
  <si>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</si>
  <si>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</si>
  <si>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</si>
  <si>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</si>
  <si>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</si>
  <si>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</si>
  <si>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</si>
  <si>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</si>
  <si>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</si>
  <si>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</si>
  <si>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</si>
  <si>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</si>
  <si>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</si>
  <si>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</si>
  <si>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</si>
  <si>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</si>
  <si>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</si>
  <si>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</si>
  <si>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</si>
  <si>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</si>
  <si>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</si>
  <si>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</si>
  <si>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</si>
  <si>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</si>
  <si>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</si>
  <si>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</si>
  <si>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</si>
  <si>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</si>
  <si>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</si>
  <si>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</si>
  <si>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</si>
  <si>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</si>
  <si>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</si>
  <si>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</si>
  <si>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</si>
  <si>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</si>
  <si>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</si>
  <si>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</si>
  <si>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</si>
  <si>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</si>
  <si>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</si>
  <si>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</si>
  <si>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</si>
  <si>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</si>
  <si>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</si>
  <si>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</si>
  <si>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</si>
  <si>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</si>
  <si>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</si>
  <si>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</si>
  <si>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</si>
  <si>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</si>
  <si>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</si>
  <si>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</si>
  <si>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</si>
  <si>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</si>
  <si>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</si>
  <si>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</si>
  <si>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</si>
  <si>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</si>
  <si>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</si>
  <si>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</si>
  <si>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</si>
  <si>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</si>
  <si>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</si>
  <si>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</si>
  <si>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</si>
  <si>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</si>
  <si>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</si>
  <si>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</si>
  <si>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</si>
  <si>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</si>
  <si>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</si>
  <si>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</si>
  <si>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</si>
  <si>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</si>
  <si>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</si>
  <si>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</si>
  <si>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</si>
  <si>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</si>
  <si>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</si>
  <si>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</si>
  <si>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</si>
  <si>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</si>
  <si>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</si>
  <si>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</si>
  <si>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</si>
  <si>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</si>
  <si>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</si>
  <si>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</si>
  <si>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</si>
  <si>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</si>
  <si>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</si>
  <si>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</si>
  <si>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</si>
  <si>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</si>
  <si>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</si>
  <si>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</si>
  <si>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</si>
  <si>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</si>
  <si>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</si>
  <si>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</si>
  <si>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</si>
  <si>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</si>
  <si>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</si>
  <si>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</si>
  <si>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</si>
  <si>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</si>
  <si>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</si>
  <si>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</si>
  <si>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</si>
  <si>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</si>
  <si>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</si>
  <si>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</si>
  <si>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</si>
  <si>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</si>
  <si>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</si>
  <si>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</si>
  <si>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</si>
  <si>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</si>
  <si>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</si>
  <si>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</si>
  <si>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</si>
  <si>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</si>
  <si>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</si>
  <si>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</si>
  <si>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</si>
  <si>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</si>
  <si>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</si>
  <si>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</si>
  <si>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</si>
  <si>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</si>
  <si>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</si>
  <si>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</si>
  <si>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</si>
  <si>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</si>
  <si>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</si>
  <si>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</si>
  <si>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</si>
  <si>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</si>
  <si>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</si>
  <si>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</si>
  <si>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</si>
  <si>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</si>
  <si>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</si>
  <si>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</si>
  <si>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</si>
  <si>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</si>
  <si>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</si>
  <si>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</si>
  <si>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</si>
  <si>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</si>
  <si>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</si>
  <si>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</si>
  <si>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</si>
  <si>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</si>
  <si>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</si>
  <si>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</si>
  <si>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</si>
  <si>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</si>
  <si>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</si>
  <si>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</si>
  <si>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</si>
  <si>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</si>
  <si>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</si>
  <si>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</si>
  <si>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</si>
  <si>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</si>
  <si>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</si>
  <si>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</si>
  <si>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</si>
  <si>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</si>
  <si>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</si>
  <si>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</si>
  <si>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</si>
  <si>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</si>
  <si>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</si>
  <si>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</si>
  <si>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</si>
  <si>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</si>
  <si>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</si>
  <si>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</si>
  <si>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</si>
  <si>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</si>
  <si>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</si>
  <si>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</si>
  <si>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</si>
  <si>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</si>
  <si>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</si>
  <si>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</si>
  <si>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</si>
  <si>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</si>
  <si>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</si>
  <si>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</si>
  <si>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</si>
  <si>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</si>
  <si>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</si>
  <si>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</si>
  <si>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</si>
  <si>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</si>
  <si>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</si>
  <si>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</si>
  <si>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</si>
  <si>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</si>
  <si>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</si>
  <si>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</si>
  <si>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</si>
  <si>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</si>
  <si>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</si>
  <si>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</si>
  <si>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</si>
  <si>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</si>
  <si>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</si>
  <si>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</si>
  <si>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</si>
  <si>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</si>
  <si>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</si>
  <si>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</si>
  <si>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</si>
  <si>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</si>
  <si>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</si>
  <si>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</si>
  <si>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</si>
  <si>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</si>
  <si>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</si>
  <si>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</si>
  <si>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</si>
  <si>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</si>
  <si>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</si>
  <si>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</si>
  <si>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</si>
  <si>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</si>
  <si>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</si>
  <si>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</si>
  <si>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</si>
  <si>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</si>
  <si>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</si>
  <si>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</si>
  <si>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</si>
  <si>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</si>
  <si>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</si>
  <si>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</si>
  <si>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</si>
  <si>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</si>
  <si>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</si>
  <si>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</si>
  <si>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</si>
  <si>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</si>
  <si>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</si>
  <si>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</si>
  <si>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</si>
  <si>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</si>
  <si>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</si>
  <si>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</si>
  <si>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</si>
  <si>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</si>
  <si>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</si>
  <si>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</si>
  <si>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</si>
  <si>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</si>
  <si>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</si>
  <si>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</si>
  <si>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</si>
  <si>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</si>
  <si>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</si>
  <si>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</si>
  <si>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</si>
  <si>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</si>
  <si>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</si>
  <si>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</si>
  <si>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</si>
  <si>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</si>
  <si>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</si>
  <si>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</si>
  <si>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</si>
  <si>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</si>
  <si>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</si>
  <si>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</si>
  <si>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</si>
  <si>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</si>
  <si>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</si>
  <si>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</si>
  <si>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</si>
  <si>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</si>
  <si>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</si>
  <si>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</si>
  <si>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</si>
  <si>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</si>
  <si>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</si>
  <si>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</si>
  <si>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</si>
  <si>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</si>
  <si>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</si>
  <si>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</si>
  <si>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</si>
  <si>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</si>
  <si>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</si>
  <si>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</si>
  <si>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</si>
  <si>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</si>
  <si>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</si>
  <si>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</si>
  <si>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</si>
  <si>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</si>
  <si>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</si>
  <si>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</si>
  <si>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</si>
  <si>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</si>
  <si>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</si>
  <si>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</si>
  <si>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</si>
  <si>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</si>
  <si>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</si>
  <si>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</si>
  <si>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</si>
  <si>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</si>
  <si>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</si>
  <si>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</si>
  <si>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</si>
  <si>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</si>
  <si>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</si>
  <si>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</si>
  <si>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</si>
  <si>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</si>
  <si>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</si>
  <si>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</si>
  <si>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</si>
  <si>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</si>
  <si>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</si>
  <si>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</si>
  <si>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</si>
  <si>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</si>
  <si>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</si>
  <si>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</si>
  <si>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</si>
  <si>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</si>
  <si>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</si>
  <si>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</si>
  <si>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</si>
  <si>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</si>
  <si>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</si>
  <si>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</si>
  <si>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</si>
  <si>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</si>
  <si>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</si>
  <si>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</si>
  <si>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</si>
  <si>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</si>
  <si>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</si>
  <si>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</si>
  <si>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</si>
  <si>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</si>
  <si>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</si>
  <si>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</si>
  <si>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</si>
  <si>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</si>
  <si>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</si>
  <si>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</si>
  <si>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</si>
  <si>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</si>
  <si>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</si>
  <si>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</si>
  <si>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</si>
  <si>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</si>
  <si>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</si>
  <si>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</si>
  <si>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</si>
  <si>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</si>
  <si>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</si>
  <si>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</si>
  <si>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</si>
  <si>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</si>
  <si>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</si>
  <si>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</si>
  <si>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</si>
  <si>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</si>
  <si>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</si>
  <si>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</si>
  <si>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</si>
  <si>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</si>
  <si>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</si>
  <si>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</si>
  <si>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</si>
  <si>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</si>
  <si>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</si>
  <si>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</si>
  <si>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</si>
  <si>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</si>
  <si>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</si>
  <si>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</si>
  <si>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</si>
  <si>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</si>
  <si>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</si>
  <si>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</si>
  <si>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</si>
  <si>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</si>
  <si>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</si>
  <si>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</si>
  <si>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</si>
  <si>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</si>
  <si>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</si>
  <si>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</si>
  <si>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</si>
  <si>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</si>
  <si>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</si>
  <si>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</si>
  <si>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</si>
  <si>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</si>
  <si>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</si>
  <si>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</si>
  <si>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</si>
  <si>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</si>
  <si>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</si>
  <si>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</si>
  <si>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</si>
  <si>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</si>
  <si>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</si>
  <si>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</si>
  <si>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</si>
  <si>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</si>
  <si>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</si>
  <si>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</si>
  <si>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</si>
  <si>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</si>
  <si>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</si>
  <si>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</si>
  <si>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</si>
  <si>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</si>
  <si>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</si>
  <si>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</si>
  <si>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</si>
  <si>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</si>
  <si>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</si>
  <si>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</si>
  <si>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</si>
  <si>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</si>
  <si>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</si>
  <si>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</si>
  <si>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</si>
  <si>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</si>
  <si>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</si>
  <si>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</si>
  <si>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</si>
  <si>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</si>
  <si>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</si>
  <si>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</si>
  <si>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</si>
  <si>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</si>
  <si>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</si>
  <si>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</si>
  <si>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</si>
  <si>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</si>
  <si>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</si>
  <si>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</si>
  <si>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</si>
  <si>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</si>
  <si>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</si>
  <si>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</si>
  <si>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</si>
  <si>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</si>
  <si>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</si>
  <si>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</si>
  <si>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</si>
  <si>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</si>
  <si>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</si>
  <si>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</si>
  <si>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</si>
  <si>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</si>
  <si>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</si>
  <si>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</si>
  <si>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</si>
  <si>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</si>
  <si>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</si>
  <si>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</si>
  <si>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</si>
  <si>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</si>
  <si>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</si>
  <si>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</si>
  <si>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</si>
  <si>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</si>
  <si>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</si>
  <si>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</si>
  <si>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</si>
  <si>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</si>
  <si>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</si>
  <si>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</si>
  <si>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</si>
  <si>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</si>
  <si>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</si>
  <si>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</si>
  <si>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</si>
  <si>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</si>
  <si>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</si>
  <si>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</si>
  <si>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</si>
  <si>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</si>
  <si>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</si>
  <si>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</si>
  <si>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</si>
  <si>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</si>
  <si>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</si>
  <si>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</si>
  <si>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</si>
  <si>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</si>
  <si>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</si>
  <si>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</si>
  <si>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</si>
  <si>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</si>
  <si>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</si>
  <si>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</si>
  <si>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</si>
  <si>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</si>
  <si>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</si>
  <si>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</si>
  <si>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</si>
  <si>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</si>
  <si>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</si>
  <si>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</si>
  <si>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</si>
  <si>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</si>
  <si>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</si>
  <si>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</si>
  <si>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</si>
  <si>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</si>
  <si>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</si>
  <si>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</si>
  <si>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</si>
  <si>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</si>
  <si>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</si>
  <si>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</si>
  <si>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</si>
  <si>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</si>
  <si>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</si>
  <si>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</si>
  <si>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</si>
  <si>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</si>
  <si>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</si>
  <si>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</si>
  <si>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</si>
  <si>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</si>
  <si>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</si>
  <si>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</si>
  <si>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</si>
  <si>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</si>
  <si>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</si>
  <si>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</si>
  <si>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</si>
  <si>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</si>
  <si>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</si>
  <si>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</si>
  <si>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</si>
  <si>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</si>
  <si>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</si>
  <si>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</si>
  <si>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</si>
  <si>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</si>
  <si>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</si>
  <si>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</si>
  <si>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</si>
  <si>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</si>
  <si>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</si>
  <si>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</si>
  <si>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</si>
  <si>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</si>
  <si>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</si>
  <si>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</si>
  <si>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</si>
  <si>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</si>
  <si>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</si>
  <si>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</si>
  <si>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</si>
  <si>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</si>
  <si>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</si>
  <si>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</si>
  <si>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</si>
  <si>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</si>
  <si>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</si>
  <si>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</si>
  <si>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</si>
  <si>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</si>
  <si>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</si>
  <si>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</si>
  <si>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</si>
  <si>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</si>
  <si>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</si>
  <si>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</si>
  <si>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</si>
  <si>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</si>
  <si>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</si>
  <si>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</si>
  <si>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</si>
  <si>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</si>
  <si>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</si>
  <si>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</si>
  <si>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</si>
  <si>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</si>
  <si>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</si>
  <si>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</si>
  <si>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</si>
  <si>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</si>
  <si>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</si>
  <si>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</si>
  <si>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</si>
  <si>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</si>
  <si>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</si>
  <si>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</si>
  <si>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</si>
  <si>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</si>
  <si>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</si>
  <si>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</si>
  <si>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</si>
  <si>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</si>
  <si>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</si>
  <si>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</si>
  <si>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</si>
  <si>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</si>
  <si>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</si>
  <si>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</si>
  <si>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</si>
  <si>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</si>
  <si>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</si>
  <si>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</si>
  <si>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</si>
  <si>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</si>
  <si>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</si>
  <si>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</si>
  <si>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</si>
  <si>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</si>
  <si>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</si>
  <si>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</si>
  <si>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</si>
  <si>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</si>
  <si>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</si>
  <si>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</si>
  <si>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</si>
  <si>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</si>
  <si>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</si>
  <si>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</si>
  <si>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</si>
  <si>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</si>
  <si>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</si>
  <si>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</si>
  <si>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</si>
  <si>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</si>
  <si>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</si>
  <si>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</si>
  <si>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</si>
  <si>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</si>
  <si>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</si>
  <si>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</si>
  <si>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</si>
  <si>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</si>
  <si>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</si>
  <si>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</si>
  <si>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</si>
  <si>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</si>
  <si>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</si>
  <si>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</si>
  <si>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</si>
  <si>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</si>
  <si>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</si>
  <si>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</si>
  <si>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</si>
  <si>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</si>
  <si>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</si>
  <si>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</si>
  <si>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</si>
  <si>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</si>
  <si>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</si>
  <si>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</si>
  <si>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</si>
  <si>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</si>
  <si>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</si>
  <si>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</si>
  <si>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</si>
  <si>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</si>
  <si>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</si>
  <si>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</si>
  <si>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</si>
  <si>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</si>
  <si>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</si>
  <si>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</si>
  <si>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</si>
  <si>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</si>
  <si>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</si>
  <si>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</si>
  <si>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</si>
  <si>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</si>
  <si>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</si>
  <si>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</si>
  <si>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</si>
  <si>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</si>
  <si>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</si>
  <si>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</si>
  <si>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</si>
  <si>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</si>
  <si>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</si>
  <si>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</si>
  <si>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</si>
  <si>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</si>
  <si>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</si>
  <si>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</si>
  <si>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</si>
  <si>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</si>
  <si>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</si>
  <si>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</si>
  <si>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</si>
  <si>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</si>
  <si>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</si>
  <si>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</si>
  <si>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</si>
  <si>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</si>
  <si>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</si>
  <si>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</si>
  <si>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</si>
  <si>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</si>
  <si>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</si>
  <si>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</si>
  <si>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</si>
  <si>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</si>
  <si>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</si>
  <si>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</si>
  <si>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</si>
  <si>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</si>
  <si>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</si>
  <si>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</si>
  <si>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</si>
  <si>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</si>
  <si>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</si>
  <si>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</si>
  <si>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</si>
  <si>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</si>
  <si>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</si>
  <si>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</si>
  <si>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</si>
  <si>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</si>
  <si>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</si>
  <si>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</si>
  <si>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</si>
  <si>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</si>
  <si>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</si>
  <si>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</si>
  <si>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</si>
  <si>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</si>
  <si>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</si>
  <si>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</si>
  <si>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</si>
  <si>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</si>
  <si>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</si>
  <si>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</si>
  <si>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</si>
  <si>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</si>
  <si>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</si>
  <si>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</si>
  <si>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</si>
  <si>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</si>
  <si>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</si>
  <si>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</si>
  <si>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</si>
  <si>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</si>
  <si>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</si>
  <si>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</si>
  <si>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</si>
  <si>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</si>
  <si>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</si>
  <si>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</si>
  <si>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</si>
  <si>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</si>
  <si>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</si>
  <si>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</si>
  <si>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</si>
  <si>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</si>
  <si>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</si>
  <si>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</si>
  <si>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</si>
  <si>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</si>
  <si>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</si>
  <si>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</si>
  <si>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</si>
  <si>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</si>
  <si>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</si>
  <si>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</si>
  <si>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</si>
  <si>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</si>
  <si>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</si>
  <si>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</si>
  <si>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</si>
  <si>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</si>
  <si>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</si>
  <si>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</si>
  <si>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</si>
  <si>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</si>
  <si>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</si>
  <si>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</si>
  <si>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</si>
  <si>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</si>
  <si>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</si>
  <si>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</si>
  <si>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</si>
  <si>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</si>
  <si>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</si>
  <si>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</si>
  <si>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</si>
  <si>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</si>
  <si>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</si>
  <si>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</si>
  <si>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</si>
  <si>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</si>
  <si>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</si>
  <si>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</si>
  <si>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</si>
  <si>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</si>
  <si>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</si>
  <si>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</si>
  <si>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</si>
  <si>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</si>
  <si>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</si>
  <si>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</si>
  <si>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</si>
  <si>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</si>
  <si>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</si>
  <si>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</si>
  <si>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</si>
  <si>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</si>
  <si>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</si>
  <si>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</si>
  <si>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</si>
  <si>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</si>
  <si>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</si>
  <si>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</si>
  <si>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</si>
  <si>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</si>
  <si>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</si>
  <si>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</si>
  <si>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</si>
  <si>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</si>
  <si>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</si>
  <si>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</si>
  <si>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</si>
  <si>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</si>
  <si>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</si>
  <si>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</si>
  <si>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</si>
  <si>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</si>
  <si>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</si>
  <si>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</si>
  <si>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</si>
  <si>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</si>
  <si>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</si>
  <si>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</si>
  <si>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</si>
  <si>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</si>
  <si>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</si>
  <si>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</si>
  <si>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</si>
  <si>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</si>
  <si>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</si>
  <si>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</si>
  <si>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</si>
  <si>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</si>
  <si>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</si>
  <si>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</si>
  <si>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</si>
  <si>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</si>
  <si>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</si>
  <si>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</si>
  <si>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</si>
  <si>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</si>
  <si>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</si>
  <si>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</si>
  <si>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</si>
  <si>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</si>
  <si>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</si>
  <si>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</si>
  <si>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</si>
  <si>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</si>
  <si>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</si>
  <si>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</si>
  <si>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</si>
  <si>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</si>
  <si>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</si>
  <si>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</si>
  <si>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</si>
  <si>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</si>
  <si>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</si>
  <si>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</si>
  <si>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</si>
  <si>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</si>
  <si>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</si>
  <si>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</si>
  <si>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</si>
  <si>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</si>
  <si>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</si>
  <si>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</si>
  <si>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</si>
  <si>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</si>
  <si>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</si>
  <si>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</si>
  <si>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</si>
  <si>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</si>
  <si>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</si>
  <si>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</si>
  <si>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</si>
  <si>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</si>
  <si>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</si>
  <si>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</si>
  <si>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</si>
  <si>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</si>
  <si>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</si>
  <si>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</si>
  <si>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</si>
  <si>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</si>
  <si>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</si>
  <si>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</si>
  <si>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</si>
  <si>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</si>
  <si>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</si>
  <si>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</si>
  <si>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</si>
  <si>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</si>
  <si>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</si>
  <si>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</si>
  <si>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</si>
  <si>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</si>
  <si>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</si>
  <si>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</si>
  <si>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</si>
  <si>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</si>
  <si>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</si>
  <si>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</si>
  <si>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</si>
  <si>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</si>
  <si>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</si>
  <si>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</si>
  <si>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</si>
  <si>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</si>
  <si>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</si>
  <si>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</si>
  <si>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</si>
  <si>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</si>
  <si>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</si>
  <si>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</si>
  <si>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</si>
  <si>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</si>
  <si>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</si>
  <si>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</si>
  <si>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</si>
  <si>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</si>
  <si>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</si>
  <si>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</si>
  <si>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</si>
  <si>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</si>
  <si>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</si>
  <si>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</si>
  <si>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</si>
  <si>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</si>
  <si>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</si>
  <si>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</si>
  <si>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</si>
  <si>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</si>
  <si>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</si>
  <si>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</si>
  <si>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</si>
  <si>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</si>
  <si>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</si>
  <si>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</si>
  <si>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</si>
  <si>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</si>
  <si>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</si>
  <si>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</si>
  <si>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</si>
  <si>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</si>
  <si>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</si>
  <si>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</si>
  <si>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</si>
  <si>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</si>
  <si>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</si>
  <si>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</si>
  <si>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</si>
  <si>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</si>
  <si>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</si>
  <si>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</si>
  <si>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</si>
  <si>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</si>
  <si>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</si>
  <si>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</si>
  <si>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</si>
  <si>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</si>
  <si>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</si>
  <si>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</si>
  <si>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</si>
  <si>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</si>
  <si>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</si>
  <si>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</si>
  <si>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</si>
  <si>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</si>
  <si>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</si>
  <si>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</si>
  <si>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</si>
  <si>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</si>
  <si>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</si>
  <si>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</si>
  <si>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</si>
  <si>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</si>
  <si>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</si>
  <si>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</si>
  <si>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</si>
  <si>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</si>
  <si>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</si>
  <si>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</si>
  <si>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</si>
  <si>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</si>
  <si>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</si>
  <si>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</si>
  <si>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</si>
  <si>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</si>
  <si>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</si>
  <si>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</si>
  <si>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</si>
  <si>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</si>
  <si>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</si>
  <si>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</si>
  <si>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</si>
  <si>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</si>
  <si>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</si>
  <si>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</si>
  <si>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</si>
  <si>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</si>
  <si>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</si>
  <si>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</si>
  <si>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</si>
  <si>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</si>
  <si>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</si>
  <si>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</si>
  <si>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</si>
  <si>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</si>
  <si>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</si>
  <si>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</si>
  <si>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</si>
  <si>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</si>
  <si>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</si>
  <si>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</si>
  <si>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</si>
  <si>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</si>
  <si>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</si>
  <si>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</si>
  <si>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</si>
  <si>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</si>
  <si>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</si>
  <si>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</si>
  <si>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</si>
  <si>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</si>
  <si>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</si>
  <si>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</si>
  <si>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</si>
  <si>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</si>
  <si>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</si>
  <si>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</si>
  <si>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</si>
  <si>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</si>
  <si>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</si>
  <si>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</si>
  <si>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</si>
  <si>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</si>
  <si>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</si>
  <si>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</si>
  <si>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</si>
  <si>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</si>
  <si>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</si>
  <si>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</si>
  <si>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</si>
  <si>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</si>
  <si>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</si>
  <si>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</si>
  <si>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</si>
  <si>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</si>
  <si>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</si>
  <si>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</si>
  <si>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</si>
  <si>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</si>
  <si>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</si>
  <si>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</si>
  <si>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</si>
  <si>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</si>
  <si>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</si>
  <si>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</si>
  <si>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</si>
  <si>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</si>
  <si>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</si>
  <si>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</si>
  <si>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</si>
  <si>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</si>
  <si>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</si>
  <si>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</si>
  <si>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</si>
  <si>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</si>
  <si>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</si>
  <si>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</si>
  <si>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</si>
  <si>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</si>
  <si>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</si>
  <si>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</si>
  <si>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</si>
  <si>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</si>
  <si>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</si>
  <si>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</si>
  <si>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</si>
  <si>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</si>
  <si>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</si>
  <si>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</si>
  <si>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</si>
  <si>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</si>
  <si>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</si>
  <si>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</si>
  <si>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</si>
  <si>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</si>
  <si>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</si>
  <si>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</si>
  <si>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</si>
  <si>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</si>
  <si>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</si>
  <si>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</si>
  <si>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</si>
  <si>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</si>
  <si>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</si>
  <si>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</si>
  <si>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</si>
  <si>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</si>
  <si>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</si>
  <si>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</si>
  <si>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</si>
  <si>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</si>
  <si>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</si>
  <si>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</si>
  <si>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</si>
  <si>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</si>
  <si>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</si>
  <si>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</si>
  <si>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</si>
  <si>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</si>
  <si>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</si>
  <si>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</si>
  <si>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</si>
  <si>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</si>
  <si>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</si>
  <si>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</si>
  <si>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</si>
  <si>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</si>
  <si>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</si>
  <si>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</si>
  <si>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</si>
  <si>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</si>
  <si>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</si>
  <si>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</si>
  <si>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</si>
  <si>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</si>
  <si>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</si>
  <si>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</si>
  <si>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</si>
  <si>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</si>
  <si>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</si>
  <si>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</si>
  <si>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</si>
  <si>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</si>
  <si>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</si>
  <si>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</si>
  <si>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</si>
  <si>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</si>
  <si>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</si>
  <si>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</si>
  <si>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</si>
  <si>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</si>
  <si>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</si>
  <si>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</si>
  <si>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</si>
  <si>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</si>
  <si>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</si>
  <si>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</si>
  <si>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</si>
  <si>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</si>
  <si>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</si>
  <si>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</si>
  <si>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</si>
  <si>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</si>
  <si>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</si>
  <si>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</si>
  <si>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</si>
  <si>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</si>
  <si>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</si>
  <si>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</si>
  <si>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</si>
  <si>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</si>
  <si>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</si>
  <si>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</si>
  <si>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</si>
  <si>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</si>
  <si>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</si>
  <si>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</si>
  <si>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</si>
  <si>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</si>
  <si>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</si>
  <si>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</si>
  <si>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</si>
  <si>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</si>
  <si>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</si>
  <si>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</si>
  <si>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</si>
  <si>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</si>
  <si>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</si>
  <si>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</si>
  <si>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</si>
  <si>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</si>
  <si>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</si>
  <si>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</si>
  <si>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</si>
  <si>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</si>
  <si>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</si>
  <si>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</si>
  <si>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</si>
  <si>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</si>
  <si>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</si>
  <si>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</si>
  <si>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</si>
  <si>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</si>
  <si>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</si>
  <si>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</si>
  <si>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</si>
  <si>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</si>
  <si>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</si>
  <si>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</si>
  <si>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</si>
  <si>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</si>
  <si>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</si>
  <si>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</si>
  <si>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</si>
  <si>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</si>
  <si>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</si>
  <si>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</si>
  <si>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</si>
  <si>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</si>
  <si>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</si>
  <si>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</si>
  <si>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</si>
  <si>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</si>
  <si>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</si>
  <si>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</si>
  <si>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</si>
  <si>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</si>
  <si>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</si>
  <si>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</si>
  <si>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</si>
  <si>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</si>
  <si>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</si>
  <si>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</si>
  <si>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</si>
  <si>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</si>
  <si>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</si>
  <si>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</si>
  <si>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</si>
  <si>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</si>
  <si>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</si>
  <si>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</si>
  <si>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</si>
  <si>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</si>
  <si>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</si>
  <si>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</si>
  <si>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</si>
  <si>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</si>
  <si>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</si>
  <si>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</si>
  <si>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</si>
  <si>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</si>
  <si>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</si>
  <si>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</si>
  <si>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</si>
  <si>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</si>
  <si>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</si>
  <si>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</si>
  <si>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</si>
  <si>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</si>
  <si>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</si>
  <si>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</si>
  <si>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</si>
  <si>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</si>
  <si>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</si>
  <si>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</si>
  <si>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</si>
  <si>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</si>
  <si>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</si>
  <si>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</si>
  <si>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</si>
  <si>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</si>
  <si>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</si>
  <si>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</si>
  <si>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</si>
  <si>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</si>
  <si>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</si>
  <si>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</si>
  <si>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</si>
  <si>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</si>
  <si>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</si>
  <si>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</si>
  <si>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</si>
  <si>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</si>
  <si>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</si>
  <si>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</si>
  <si>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</si>
  <si>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</si>
  <si>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</si>
  <si>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</si>
  <si>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</si>
  <si>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</si>
  <si>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</si>
  <si>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</si>
  <si>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</si>
  <si>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</si>
  <si>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</si>
  <si>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</si>
  <si>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</si>
  <si>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</si>
  <si>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</si>
  <si>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</si>
  <si>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</si>
  <si>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</si>
  <si>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</si>
  <si>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</si>
  <si>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</si>
  <si>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</si>
  <si>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</si>
  <si>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</si>
  <si>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</si>
  <si>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</si>
  <si>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</si>
  <si>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</si>
  <si>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</si>
  <si>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</si>
  <si>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</si>
  <si>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</si>
  <si>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</si>
  <si>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</si>
  <si>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</si>
  <si>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</si>
  <si>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</si>
  <si>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</si>
  <si>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</si>
  <si>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</si>
  <si>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</si>
  <si>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</si>
  <si>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</si>
  <si>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</si>
  <si>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</si>
  <si>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</si>
  <si>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</si>
  <si>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</si>
  <si>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</si>
  <si>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</si>
  <si>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</si>
  <si>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</si>
  <si>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</si>
  <si>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</si>
  <si>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</si>
  <si>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</si>
  <si>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</si>
  <si>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</si>
  <si>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</si>
  <si>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</si>
  <si>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</si>
  <si>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</si>
  <si>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</si>
  <si>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</si>
  <si>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</si>
  <si>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</si>
  <si>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</si>
  <si>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</si>
  <si>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</si>
  <si>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</si>
  <si>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</si>
  <si>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</si>
  <si>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</si>
  <si>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</si>
  <si>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</si>
  <si>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</si>
  <si>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</si>
  <si>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</si>
  <si>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</si>
  <si>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</si>
  <si>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</si>
  <si>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</si>
  <si>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</si>
  <si>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</si>
  <si>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</si>
  <si>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</si>
  <si>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</si>
  <si>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</si>
  <si>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</si>
  <si>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</si>
  <si>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</si>
  <si>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</si>
  <si>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</si>
  <si>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</si>
  <si>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</si>
  <si>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</si>
  <si>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</si>
  <si>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</si>
  <si>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</si>
  <si>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</si>
  <si>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</si>
  <si>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</si>
  <si>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</si>
  <si>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</si>
  <si>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</si>
  <si>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</si>
  <si>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</si>
  <si>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</si>
  <si>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</si>
  <si>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</si>
  <si>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</si>
  <si>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</si>
  <si>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</si>
  <si>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</si>
  <si>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</si>
  <si>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</si>
  <si>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</si>
  <si>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</si>
  <si>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</si>
  <si>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</si>
  <si>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</si>
  <si>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</si>
  <si>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</si>
  <si>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</si>
  <si>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</si>
  <si>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</si>
  <si>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</si>
  <si>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</si>
  <si>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</si>
  <si>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</si>
  <si>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</si>
  <si>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</si>
  <si>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</si>
  <si>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</si>
  <si>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</si>
  <si>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</si>
  <si>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</si>
  <si>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</si>
  <si>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</si>
  <si>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</si>
  <si>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</si>
  <si>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</si>
  <si>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</si>
  <si>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</si>
  <si>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</si>
  <si>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</si>
  <si>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</si>
  <si>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</si>
  <si>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</si>
  <si>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</si>
  <si>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</si>
  <si>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</si>
  <si>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</si>
  <si>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</si>
  <si>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</si>
  <si>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</si>
  <si>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</si>
  <si>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</si>
  <si>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</si>
  <si>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</si>
  <si>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</si>
  <si>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</si>
  <si>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</si>
  <si>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</si>
  <si>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</si>
  <si>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</si>
  <si>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</si>
  <si>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</si>
  <si>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</si>
  <si>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</si>
  <si>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</si>
  <si>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</si>
  <si>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</si>
  <si>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</si>
  <si>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</si>
  <si>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</si>
  <si>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</si>
  <si>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</si>
  <si>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</si>
  <si>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</si>
  <si>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</si>
  <si>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</si>
  <si>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</si>
  <si>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</si>
  <si>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</si>
  <si>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</si>
  <si>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</si>
  <si>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</si>
  <si>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</si>
  <si>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</si>
  <si>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</si>
  <si>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</si>
  <si>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</si>
  <si>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</si>
  <si>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</si>
  <si>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</si>
  <si>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</si>
  <si>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</si>
  <si>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</si>
  <si>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</si>
  <si>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</si>
  <si>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</si>
  <si>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</si>
  <si>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</si>
  <si>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</si>
  <si>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</si>
  <si>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</si>
  <si>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</si>
  <si>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</si>
  <si>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</si>
  <si>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</si>
  <si>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</si>
  <si>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</si>
  <si>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</si>
  <si>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</si>
  <si>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</si>
  <si>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</si>
  <si>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</si>
  <si>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</si>
  <si>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</si>
  <si>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</si>
  <si>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</si>
  <si>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</si>
  <si>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</si>
  <si>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</si>
  <si>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</si>
  <si>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</si>
  <si>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</si>
  <si>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</si>
  <si>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</si>
  <si>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</si>
  <si>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</si>
  <si>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</si>
  <si>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</si>
  <si>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</si>
  <si>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</si>
  <si>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</si>
  <si>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</si>
  <si>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</si>
  <si>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</si>
  <si>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</si>
  <si>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</si>
  <si>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</si>
  <si>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</si>
  <si>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</si>
  <si>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</si>
  <si>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</si>
  <si>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</si>
  <si>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</si>
  <si>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</si>
  <si>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</si>
  <si>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</si>
  <si>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</si>
  <si>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</si>
  <si>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</si>
  <si>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</si>
  <si>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</si>
  <si>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</si>
  <si>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</si>
  <si>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</si>
  <si>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</si>
  <si>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</si>
  <si>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</si>
  <si>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</si>
  <si>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</si>
  <si>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</si>
  <si>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</si>
  <si>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</si>
  <si>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</si>
  <si>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</si>
  <si>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</si>
  <si>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</si>
  <si>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</si>
  <si>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</si>
  <si>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</si>
  <si>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</si>
  <si>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</si>
  <si>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</si>
  <si>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</si>
  <si>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</si>
  <si>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</si>
  <si>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</si>
  <si>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</si>
  <si>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</si>
  <si>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</si>
  <si>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</si>
  <si>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</si>
  <si>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</si>
  <si>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</si>
  <si>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</si>
  <si>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</si>
  <si>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</si>
  <si>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</si>
  <si>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</si>
  <si>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</si>
  <si>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</si>
  <si>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</si>
  <si>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</si>
  <si>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</si>
  <si>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</si>
  <si>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</si>
  <si>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</si>
  <si>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</si>
  <si>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</si>
  <si>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</si>
  <si>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</si>
  <si>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</si>
  <si>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</si>
  <si>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</si>
  <si>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</si>
  <si>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</si>
  <si>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</si>
  <si>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</si>
  <si>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</si>
  <si>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</si>
  <si>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</si>
  <si>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</si>
  <si>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</si>
  <si>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</si>
  <si>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</si>
  <si>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</si>
  <si>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</si>
  <si>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</si>
  <si>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</si>
  <si>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</si>
  <si>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</si>
  <si>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</si>
  <si>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</si>
  <si>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</si>
  <si>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</si>
  <si>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</si>
  <si>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</si>
  <si>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</si>
  <si>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</si>
  <si>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</si>
  <si>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</si>
  <si>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</si>
  <si>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</si>
  <si>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</si>
  <si>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</si>
  <si>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</si>
  <si>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</si>
  <si>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</si>
  <si>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</si>
  <si>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</si>
  <si>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</si>
  <si>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</si>
  <si>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</si>
  <si>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</si>
  <si>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</si>
  <si>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</si>
  <si>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</si>
  <si>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</si>
  <si>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</si>
  <si>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</si>
  <si>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</si>
  <si>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</si>
  <si>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</si>
  <si>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</si>
  <si>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</si>
  <si>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</si>
  <si>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</si>
  <si>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</si>
  <si>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</si>
  <si>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</si>
  <si>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</si>
  <si>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</si>
  <si>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</si>
  <si>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</si>
  <si>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</si>
  <si>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</si>
  <si>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</si>
  <si>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</si>
  <si>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</si>
  <si>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</si>
  <si>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</si>
  <si>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</si>
  <si>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</si>
  <si>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</si>
  <si>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</si>
  <si>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</si>
  <si>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</si>
  <si>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</si>
  <si>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</si>
  <si>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</si>
  <si>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</si>
  <si>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</si>
  <si>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</si>
  <si>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</si>
  <si>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</si>
  <si>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</si>
  <si>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</si>
  <si>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</si>
  <si>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</si>
  <si>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</si>
  <si>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</si>
  <si>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</si>
  <si>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</si>
  <si>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</si>
  <si>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</si>
  <si>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</si>
  <si>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</si>
  <si>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</si>
  <si>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</si>
  <si>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</si>
  <si>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</si>
  <si>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</si>
  <si>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</si>
  <si>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</si>
  <si>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</si>
  <si>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</si>
  <si>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</si>
  <si>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</si>
  <si>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</si>
  <si>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</si>
  <si>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</si>
  <si>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</si>
  <si>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</si>
  <si>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</si>
  <si>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</si>
  <si>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</si>
  <si>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</si>
  <si>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</si>
  <si>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</si>
  <si>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</si>
  <si>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</si>
  <si>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</si>
  <si>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</si>
  <si>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</si>
  <si>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</si>
  <si>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</si>
  <si>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</si>
  <si>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</si>
  <si>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</si>
  <si>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</si>
  <si>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</si>
  <si>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</si>
  <si>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</si>
  <si>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</si>
  <si>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</si>
  <si>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</si>
  <si>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</si>
  <si>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</si>
  <si>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</si>
  <si>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</si>
  <si>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</si>
  <si>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</si>
  <si>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</si>
  <si>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</si>
  <si>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</si>
  <si>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</si>
  <si>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</si>
  <si>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</si>
  <si>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</si>
  <si>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</si>
  <si>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</si>
  <si>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</si>
  <si>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</si>
  <si>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</si>
  <si>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</si>
  <si>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</si>
  <si>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</si>
  <si>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</si>
  <si>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</si>
  <si>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</si>
  <si>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</si>
  <si>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</si>
  <si>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</si>
  <si>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</si>
  <si>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</si>
  <si>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</si>
  <si>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</si>
  <si>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</si>
  <si>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</si>
  <si>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</si>
  <si>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</si>
  <si>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</si>
  <si>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</si>
  <si>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</si>
  <si>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</si>
  <si>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</si>
  <si>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</si>
  <si>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</si>
  <si>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</si>
  <si>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</si>
  <si>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</si>
  <si>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</si>
  <si>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</si>
  <si>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</si>
  <si>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</si>
  <si>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</si>
  <si>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</si>
  <si>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</si>
  <si>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</si>
  <si>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</si>
  <si>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</si>
  <si>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</si>
  <si>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</si>
  <si>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</si>
  <si>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</si>
  <si>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</si>
  <si>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</si>
  <si>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</si>
  <si>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</si>
  <si>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</si>
  <si>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</si>
  <si>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</si>
  <si>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</si>
  <si>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</si>
  <si>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</si>
  <si>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</si>
  <si>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</si>
  <si>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</si>
  <si>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</si>
  <si>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</si>
  <si>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</si>
  <si>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</si>
  <si>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</si>
  <si>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</si>
  <si>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</si>
  <si>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</si>
  <si>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</si>
  <si>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</si>
  <si>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</si>
  <si>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</si>
  <si>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</si>
  <si>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</si>
  <si>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</si>
  <si>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</si>
  <si>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</si>
  <si>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</si>
  <si>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</si>
  <si>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</si>
  <si>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</si>
  <si>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</si>
  <si>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</si>
  <si>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</si>
  <si>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</si>
  <si>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</si>
  <si>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</si>
  <si>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</si>
  <si>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</si>
  <si>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</si>
  <si>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</si>
  <si>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</si>
  <si>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</si>
  <si>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</si>
  <si>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</si>
  <si>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</si>
  <si>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</si>
  <si>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</si>
  <si>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</si>
  <si>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</si>
  <si>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</si>
  <si>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</si>
  <si>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</si>
  <si>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</si>
  <si>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</si>
  <si>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</si>
  <si>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</si>
  <si>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</si>
  <si>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</si>
  <si>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</si>
  <si>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</si>
  <si>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</si>
  <si>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</si>
  <si>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</si>
  <si>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</si>
  <si>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</si>
  <si>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</si>
  <si>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</si>
  <si>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</si>
  <si>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</si>
  <si>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</si>
  <si>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</si>
  <si>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</si>
  <si>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</si>
  <si>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</si>
  <si>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</si>
  <si>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</si>
  <si>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</si>
  <si>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</si>
  <si>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</si>
  <si>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</si>
  <si>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</si>
  <si>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</si>
  <si>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</si>
  <si>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</si>
  <si>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</si>
  <si>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</si>
  <si>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</si>
  <si>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</si>
  <si>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</si>
  <si>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</si>
  <si>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</si>
  <si>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</si>
  <si>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</si>
  <si>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</si>
  <si>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</si>
  <si>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</si>
  <si>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</si>
  <si>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</si>
  <si>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</si>
  <si>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</si>
  <si>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</si>
  <si>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</si>
  <si>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</si>
  <si>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</si>
  <si>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</si>
  <si>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</si>
  <si>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</si>
  <si>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</si>
  <si>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</si>
  <si>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</si>
  <si>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</si>
  <si>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</si>
  <si>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</si>
  <si>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</si>
  <si>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</si>
  <si>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</si>
  <si>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</si>
  <si>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</si>
  <si>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</si>
  <si>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</si>
  <si>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</si>
  <si>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</si>
  <si>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</si>
  <si>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</si>
  <si>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</si>
  <si>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</si>
  <si>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</si>
  <si>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</si>
  <si>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</si>
  <si>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</si>
  <si>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</si>
  <si>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</si>
  <si>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</si>
  <si>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</si>
  <si>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</si>
  <si>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</si>
  <si>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</si>
  <si>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</si>
  <si>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</si>
  <si>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</si>
  <si>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</si>
  <si>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</si>
  <si>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</si>
  <si>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</si>
  <si>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</si>
  <si>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</si>
  <si>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</si>
  <si>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</si>
  <si>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</si>
  <si>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</si>
  <si>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</si>
  <si>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</si>
  <si>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</si>
  <si>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</si>
  <si>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</si>
  <si>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</si>
  <si>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</si>
  <si>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</si>
  <si>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</si>
  <si>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</si>
  <si>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</si>
  <si>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</si>
  <si>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</si>
  <si>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</si>
  <si>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</si>
  <si>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</si>
  <si>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</si>
  <si>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</si>
  <si>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</si>
  <si>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</si>
  <si>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</si>
  <si>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</si>
  <si>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</si>
  <si>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</si>
  <si>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</si>
  <si>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</si>
  <si>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</si>
  <si>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</si>
  <si>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</si>
  <si>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</si>
  <si>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</si>
  <si>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</si>
  <si>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</si>
  <si>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</si>
  <si>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</si>
  <si>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</si>
  <si>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</si>
  <si>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</si>
  <si>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</si>
  <si>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</si>
  <si>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</si>
  <si>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</si>
  <si>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</si>
  <si>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</si>
  <si>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</si>
  <si>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</si>
  <si>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</si>
  <si>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</si>
  <si>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</si>
  <si>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</si>
  <si>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</si>
  <si>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</si>
  <si>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</si>
  <si>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</si>
  <si>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</si>
  <si>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</si>
  <si>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</si>
  <si>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</si>
  <si>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</si>
  <si>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</si>
  <si>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</si>
  <si>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</si>
  <si>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</si>
  <si>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</si>
  <si>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</si>
  <si>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</si>
  <si>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</si>
  <si>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</si>
  <si>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</si>
  <si>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</si>
  <si>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</si>
  <si>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</si>
  <si>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</si>
  <si>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</si>
  <si>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</si>
  <si>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</si>
  <si>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</si>
  <si>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</si>
  <si>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</si>
  <si>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</si>
  <si>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</si>
  <si>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</si>
  <si>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</si>
  <si>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</si>
  <si>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</si>
  <si>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</si>
  <si>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</si>
  <si>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</si>
  <si>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</si>
  <si>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</si>
  <si>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</si>
  <si>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</si>
  <si>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</si>
  <si>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</si>
  <si>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</si>
  <si>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</si>
  <si>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</si>
  <si>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</si>
  <si>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</si>
  <si>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</si>
  <si>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</si>
  <si>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</si>
  <si>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</si>
  <si>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</si>
  <si>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</si>
  <si>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</si>
  <si>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</si>
  <si>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</si>
  <si>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</si>
  <si>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</si>
  <si>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</si>
  <si>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</si>
  <si>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</si>
  <si>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</si>
  <si>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</si>
  <si>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</si>
  <si>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</si>
  <si>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</si>
  <si>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</si>
  <si>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</si>
  <si>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</si>
  <si>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</si>
  <si>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</si>
  <si>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</si>
  <si>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</si>
  <si>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</si>
  <si>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</si>
  <si>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</si>
  <si>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</si>
  <si>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</si>
  <si>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</si>
  <si>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</si>
  <si>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</si>
  <si>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</si>
  <si>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</si>
  <si>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</si>
  <si>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</si>
  <si>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</si>
  <si>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</si>
  <si>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</si>
  <si>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</si>
  <si>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</si>
  <si>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</si>
  <si>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</si>
  <si>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</si>
  <si>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</si>
  <si>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</si>
  <si>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</si>
  <si>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</si>
  <si>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</si>
  <si>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</si>
  <si>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</si>
  <si>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</si>
  <si>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</si>
  <si>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</si>
  <si>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</si>
  <si>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</si>
  <si>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</si>
  <si>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</si>
  <si>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</si>
  <si>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</si>
  <si>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</si>
  <si>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</si>
  <si>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</si>
  <si>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</si>
  <si>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</si>
  <si>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</si>
  <si>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</si>
  <si>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</si>
  <si>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</si>
  <si>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</si>
  <si>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</si>
  <si>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</si>
  <si>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</si>
  <si>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</si>
  <si>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</si>
  <si>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</si>
  <si>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</si>
  <si>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</si>
  <si>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</si>
  <si>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</si>
  <si>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</si>
  <si>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</si>
  <si>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</si>
  <si>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</si>
  <si>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</si>
  <si>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</si>
  <si>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</si>
  <si>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</si>
  <si>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</si>
  <si>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</si>
  <si>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</si>
  <si>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</si>
  <si>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</si>
  <si>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</si>
  <si>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</si>
  <si>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</si>
  <si>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</si>
  <si>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</si>
  <si>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</si>
  <si>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</si>
  <si>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</si>
  <si>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</si>
  <si>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</si>
  <si>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</si>
  <si>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</si>
  <si>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</si>
  <si>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</si>
  <si>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</si>
  <si>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</si>
  <si>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</si>
  <si>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</si>
  <si>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</si>
  <si>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</si>
  <si>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</si>
  <si>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</si>
  <si>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</si>
  <si>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</si>
  <si>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</si>
  <si>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</si>
  <si>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</si>
  <si>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</si>
  <si>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</si>
  <si>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</si>
  <si>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</si>
  <si>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</si>
  <si>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</si>
  <si>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</si>
  <si>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</si>
  <si>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</si>
  <si>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</si>
  <si>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</si>
  <si>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</si>
  <si>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</si>
  <si>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</si>
  <si>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</si>
  <si>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</si>
  <si>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</si>
  <si>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</si>
  <si>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</si>
  <si>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</si>
  <si>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</si>
  <si>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</si>
  <si>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</si>
  <si>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</si>
  <si>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</si>
  <si>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</si>
  <si>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</si>
  <si>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</si>
  <si>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</si>
  <si>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</si>
  <si>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</si>
  <si>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</si>
  <si>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</si>
  <si>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</si>
  <si>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</si>
  <si>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</si>
  <si>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</si>
  <si>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</si>
  <si>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</si>
  <si>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</si>
  <si>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</si>
  <si>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</si>
  <si>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</si>
  <si>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</si>
  <si>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</si>
  <si>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</si>
  <si>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</si>
  <si>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</si>
  <si>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</si>
  <si>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</si>
  <si>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</si>
  <si>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</si>
  <si>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</si>
  <si>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</si>
  <si>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</si>
  <si>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</si>
  <si>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</si>
  <si>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</si>
  <si>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</si>
  <si>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</si>
  <si>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</si>
  <si>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</si>
  <si>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</si>
  <si>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</si>
  <si>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</si>
  <si>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</si>
  <si>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</si>
  <si>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</si>
  <si>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</si>
  <si>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</si>
  <si>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</si>
  <si>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</si>
  <si>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</si>
  <si>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</si>
  <si>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</si>
  <si>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</si>
  <si>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</si>
  <si>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</si>
  <si>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</si>
  <si>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</si>
  <si>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</si>
  <si>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</si>
  <si>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</si>
  <si>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</si>
  <si>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</si>
  <si>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</si>
  <si>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</si>
  <si>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</si>
  <si>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</si>
  <si>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</si>
  <si>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</si>
  <si>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</si>
  <si>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</si>
  <si>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</si>
  <si>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</si>
  <si>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</si>
  <si>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</si>
  <si>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</si>
  <si>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</si>
  <si>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</si>
  <si>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</si>
  <si>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</si>
  <si>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</si>
  <si>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</si>
  <si>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</si>
  <si>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</si>
  <si>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</si>
  <si>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</si>
  <si>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</si>
  <si>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</si>
  <si>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</si>
  <si>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</si>
  <si>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</si>
  <si>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</si>
  <si>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</si>
  <si>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</si>
  <si>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</si>
  <si>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</si>
  <si>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</si>
  <si>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</si>
  <si>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</si>
  <si>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</si>
  <si>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</si>
  <si>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</si>
  <si>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</si>
  <si>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</si>
  <si>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</si>
  <si>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</si>
  <si>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</si>
  <si>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</si>
  <si>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</si>
  <si>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</si>
  <si>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</si>
  <si>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</si>
  <si>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</si>
  <si>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</si>
  <si>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</si>
  <si>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</si>
  <si>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</si>
  <si>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</si>
  <si>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</si>
  <si>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</si>
  <si>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</si>
  <si>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</si>
  <si>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</si>
  <si>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</si>
  <si>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</si>
  <si>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</si>
  <si>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</si>
  <si>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</si>
  <si>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</si>
  <si>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</si>
  <si>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</si>
  <si>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</si>
  <si>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</si>
  <si>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</si>
  <si>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</si>
  <si>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</si>
  <si>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</si>
  <si>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</si>
  <si>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</si>
  <si>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</si>
  <si>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</si>
  <si>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</si>
  <si>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</si>
  <si>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</si>
  <si>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</si>
  <si>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</si>
  <si>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</si>
  <si>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</si>
  <si>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</si>
  <si>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</si>
  <si>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</si>
  <si>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</si>
  <si>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</si>
  <si>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</si>
  <si>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</si>
  <si>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</si>
  <si>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</si>
  <si>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</si>
  <si>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</si>
  <si>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</si>
  <si>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</si>
  <si>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</si>
  <si>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</si>
  <si>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</si>
  <si>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</si>
  <si>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</si>
  <si>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</si>
  <si>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</si>
  <si>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</si>
  <si>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</si>
  <si>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</si>
  <si>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</si>
  <si>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</si>
  <si>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</si>
  <si>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</si>
  <si>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</si>
  <si>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</si>
  <si>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</si>
  <si>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</si>
  <si>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</si>
  <si>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</si>
  <si>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</si>
  <si>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</si>
  <si>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</si>
  <si>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</si>
  <si>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</si>
  <si>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</si>
  <si>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</si>
  <si>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</si>
  <si>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</si>
  <si>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</si>
  <si>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</si>
  <si>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</si>
  <si>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</si>
  <si>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</si>
  <si>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</si>
  <si>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</si>
  <si>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</si>
  <si>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</si>
  <si>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</si>
  <si>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</si>
  <si>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</si>
  <si>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</si>
  <si>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</si>
  <si>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</si>
  <si>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</si>
  <si>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</si>
  <si>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</si>
  <si>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</si>
  <si>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</si>
  <si>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</si>
  <si>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</si>
  <si>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</si>
  <si>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</si>
  <si>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</si>
  <si>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</si>
  <si>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</si>
  <si>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</si>
  <si>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</si>
  <si>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</si>
  <si>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</si>
  <si>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</si>
  <si>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</si>
  <si>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</si>
  <si>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</si>
  <si>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</si>
  <si>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</si>
  <si>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</si>
  <si>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</si>
  <si>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</si>
  <si>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</si>
  <si>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</si>
  <si>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</si>
  <si>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</si>
  <si>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</si>
  <si>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</si>
  <si>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</si>
  <si>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</si>
  <si>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</si>
  <si>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</si>
  <si>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</si>
  <si>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</si>
  <si>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</si>
  <si>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</si>
  <si>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</si>
  <si>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</si>
  <si>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</si>
  <si>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</si>
  <si>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</si>
  <si>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</si>
  <si>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</si>
  <si>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</si>
  <si>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</si>
  <si>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</si>
  <si>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</si>
  <si>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</si>
  <si>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</si>
  <si>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</si>
  <si>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</si>
  <si>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</si>
  <si>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</si>
  <si>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</si>
  <si>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</si>
  <si>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</si>
  <si>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</si>
  <si>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</si>
  <si>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</si>
  <si>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</si>
  <si>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</si>
  <si>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</si>
  <si>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</si>
  <si>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</si>
  <si>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</si>
  <si>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</si>
  <si>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</si>
  <si>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</si>
  <si>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</si>
  <si>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</si>
  <si>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</si>
  <si>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</si>
  <si>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</si>
  <si>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</si>
  <si>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</si>
  <si>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</si>
  <si>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</si>
  <si>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</si>
  <si>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</si>
  <si>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</si>
  <si>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</si>
  <si>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</si>
  <si>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</si>
  <si>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</si>
  <si>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</si>
  <si>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</si>
  <si>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</si>
  <si>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</si>
  <si>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</si>
  <si>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</si>
  <si>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</si>
  <si>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</si>
  <si>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</si>
  <si>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</si>
  <si>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</si>
  <si>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</si>
  <si>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</si>
  <si>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</si>
  <si>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</si>
  <si>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</si>
  <si>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</si>
  <si>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</si>
  <si>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</si>
  <si>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</si>
  <si>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</si>
  <si>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</si>
  <si>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</si>
  <si>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</si>
  <si>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</si>
  <si>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</si>
  <si>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</si>
  <si>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</si>
  <si>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</si>
  <si>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</si>
  <si>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</si>
  <si>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</si>
  <si>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</si>
  <si>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</si>
  <si>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</si>
  <si>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</si>
  <si>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</si>
  <si>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</si>
  <si>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</si>
  <si>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</si>
  <si>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</si>
  <si>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</si>
  <si>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</si>
  <si>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</si>
  <si>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</si>
  <si>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</si>
  <si>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</si>
  <si>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</si>
  <si>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</si>
  <si>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</si>
  <si>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</si>
  <si>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</si>
  <si>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</si>
  <si>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</si>
  <si>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</si>
  <si>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</si>
  <si>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</si>
  <si>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</si>
  <si>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</si>
  <si>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</si>
  <si>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</si>
  <si>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</si>
  <si>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</si>
  <si>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</si>
  <si>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</si>
  <si>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</si>
  <si>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</si>
  <si>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</si>
  <si>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</si>
  <si>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</si>
  <si>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</si>
  <si>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</si>
  <si>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</si>
  <si>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</si>
  <si>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</si>
  <si>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</si>
  <si>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</si>
  <si>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</si>
  <si>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</si>
  <si>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</si>
  <si>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</si>
  <si>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</si>
  <si>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</si>
  <si>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</si>
  <si>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</si>
  <si>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</si>
  <si>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</si>
  <si>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</si>
  <si>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</si>
  <si>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</si>
  <si>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</si>
  <si>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</si>
  <si>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</si>
  <si>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</si>
  <si>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</si>
  <si>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</si>
  <si>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</si>
  <si>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</si>
  <si>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</si>
  <si>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</si>
  <si>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</si>
  <si>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</si>
  <si>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</si>
  <si>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</si>
  <si>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</si>
  <si>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</si>
  <si>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</si>
  <si>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</si>
  <si>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</si>
  <si>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</si>
  <si>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</si>
  <si>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</si>
  <si>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</si>
  <si>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</si>
  <si>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</si>
  <si>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</si>
  <si>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</si>
  <si>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</si>
  <si>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</si>
  <si>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</si>
  <si>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</si>
  <si>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</si>
  <si>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</si>
  <si>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</si>
  <si>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</si>
  <si>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</si>
  <si>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</si>
  <si>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</si>
  <si>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</si>
  <si>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</si>
  <si>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</si>
  <si>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</si>
  <si>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</si>
  <si>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</si>
  <si>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</si>
  <si>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</si>
  <si>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</si>
  <si>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</si>
  <si>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</si>
  <si>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</si>
  <si>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</si>
  <si>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</si>
  <si>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</si>
  <si>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</si>
  <si>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</si>
  <si>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</si>
  <si>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</si>
  <si>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</si>
  <si>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</si>
  <si>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</si>
  <si>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</si>
  <si>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</si>
  <si>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</si>
  <si>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</si>
  <si>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</si>
  <si>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</si>
  <si>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</si>
  <si>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</si>
  <si>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</si>
  <si>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</si>
  <si>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</si>
  <si>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</si>
  <si>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</si>
  <si>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</si>
  <si>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</si>
  <si>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</si>
  <si>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</si>
  <si>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</si>
  <si>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</si>
  <si>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</si>
  <si>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</si>
  <si>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</si>
  <si>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</si>
  <si>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</si>
  <si>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</si>
  <si>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</si>
  <si>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</si>
  <si>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</si>
  <si>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</si>
  <si>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</si>
  <si>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</si>
  <si>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</si>
  <si>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</si>
  <si>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</si>
  <si>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</si>
  <si>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</si>
  <si>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</si>
  <si>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</si>
  <si>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</si>
  <si>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</si>
  <si>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</si>
  <si>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</si>
  <si>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</si>
  <si>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</si>
  <si>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</si>
  <si>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</si>
  <si>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</si>
  <si>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</si>
  <si>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</si>
  <si>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</si>
  <si>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</si>
  <si>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</si>
  <si>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</si>
  <si>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</si>
  <si>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</si>
  <si>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</si>
  <si>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</si>
  <si>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</si>
  <si>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</si>
  <si>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</si>
  <si>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</si>
  <si>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</si>
  <si>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</si>
  <si>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</si>
  <si>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</si>
  <si>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</si>
  <si>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</si>
  <si>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</si>
  <si>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</si>
  <si>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</si>
  <si>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</si>
  <si>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</si>
  <si>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</si>
  <si>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</si>
  <si>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</si>
  <si>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</si>
  <si>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</si>
  <si>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</si>
  <si>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</si>
  <si>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</si>
  <si>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</si>
  <si>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</si>
  <si>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</si>
  <si>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</si>
  <si>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</si>
  <si>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</si>
  <si>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</si>
  <si>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</si>
  <si>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</si>
  <si>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</si>
  <si>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</si>
  <si>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</si>
  <si>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</si>
  <si>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</si>
  <si>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</si>
  <si>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</si>
  <si>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</si>
  <si>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</si>
  <si>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</si>
  <si>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</si>
  <si>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</si>
  <si>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</si>
  <si>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</si>
  <si>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</si>
  <si>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</si>
  <si>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</si>
  <si>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</si>
  <si>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</si>
  <si>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</si>
  <si>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</si>
  <si>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</si>
  <si>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</si>
  <si>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</si>
  <si>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</si>
  <si>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</si>
  <si>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</si>
  <si>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</si>
  <si>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</si>
  <si>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</si>
  <si>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</si>
  <si>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</si>
  <si>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</si>
  <si>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</si>
  <si>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</si>
  <si>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</si>
  <si>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</si>
  <si>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</si>
  <si>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</si>
  <si>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</si>
  <si>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</si>
  <si>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</si>
  <si>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</si>
  <si>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</si>
  <si>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</si>
  <si>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</si>
  <si>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</si>
  <si>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</si>
  <si>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</si>
  <si>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</si>
  <si>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</si>
  <si>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</si>
  <si>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</si>
  <si>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</si>
  <si>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</si>
  <si>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</si>
  <si>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</si>
  <si>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</si>
  <si>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</si>
  <si>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</si>
  <si>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</si>
  <si>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</si>
  <si>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</si>
  <si>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</si>
  <si>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</si>
  <si>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</si>
  <si>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</si>
  <si>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</si>
  <si>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</si>
  <si>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</si>
  <si>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</si>
  <si>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</si>
  <si>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</si>
  <si>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</si>
  <si>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</si>
  <si>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</si>
  <si>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</si>
  <si>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</si>
  <si>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</si>
  <si>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</si>
  <si>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</si>
  <si>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</si>
  <si>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</si>
  <si>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</si>
  <si>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</si>
  <si>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</si>
  <si>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</si>
  <si>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</si>
  <si>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</si>
  <si>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</si>
  <si>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</si>
  <si>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</si>
  <si>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</si>
  <si>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</si>
  <si>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</si>
  <si>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</si>
  <si>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</si>
  <si>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</si>
  <si>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</si>
  <si>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</si>
  <si>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</si>
  <si>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</si>
  <si>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</si>
  <si>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</si>
  <si>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</si>
  <si>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</si>
  <si>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</si>
  <si>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</si>
  <si>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</si>
  <si>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</si>
  <si>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</si>
  <si>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</si>
  <si>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</si>
  <si>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</si>
  <si>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</si>
  <si>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</si>
  <si>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</si>
  <si>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</si>
  <si>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</si>
  <si>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</si>
  <si>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</si>
  <si>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</si>
  <si>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</si>
  <si>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</si>
  <si>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</si>
  <si>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</si>
  <si>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</si>
  <si>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</si>
  <si>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</si>
  <si>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</si>
  <si>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</si>
  <si>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</si>
  <si>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</si>
  <si>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</si>
  <si>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</si>
  <si>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</si>
  <si>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</si>
  <si>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</si>
  <si>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</si>
  <si>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</si>
  <si>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</si>
  <si>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</si>
  <si>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</si>
  <si>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</si>
  <si>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</si>
  <si>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</si>
  <si>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</si>
  <si>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</si>
  <si>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</si>
  <si>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</si>
  <si>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</si>
  <si>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</si>
  <si>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</si>
  <si>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</si>
  <si>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</si>
  <si>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</si>
  <si>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</si>
  <si>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</si>
  <si>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</si>
  <si>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</si>
  <si>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</si>
  <si>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</si>
  <si>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</si>
  <si>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</si>
  <si>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</si>
  <si>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</si>
  <si>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</si>
  <si>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</si>
  <si>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</si>
  <si>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</si>
  <si>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</si>
  <si>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</si>
  <si>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</si>
  <si>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</si>
  <si>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</si>
  <si>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</si>
  <si>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</si>
  <si>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</si>
  <si>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</si>
  <si>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</si>
  <si>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</si>
  <si>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</si>
  <si>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</si>
  <si>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</si>
  <si>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</si>
  <si>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</si>
  <si>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</si>
  <si>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</si>
  <si>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</si>
  <si>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</si>
  <si>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</si>
  <si>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</si>
  <si>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</si>
  <si>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</si>
  <si>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</si>
  <si>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</si>
  <si>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</si>
  <si>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</si>
  <si>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</si>
  <si>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</si>
  <si>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</si>
  <si>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</si>
  <si>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</si>
  <si>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</si>
  <si>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</si>
  <si>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</si>
  <si>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</si>
  <si>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</si>
  <si>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</si>
  <si>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</si>
  <si>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</si>
  <si>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</si>
  <si>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</si>
  <si>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</si>
  <si>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</si>
  <si>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</si>
  <si>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</si>
  <si>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</si>
  <si>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</si>
  <si>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</si>
  <si>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</si>
  <si>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</si>
  <si>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</si>
  <si>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</si>
  <si>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</si>
  <si>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</si>
  <si>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</si>
  <si>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</si>
  <si>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</si>
  <si>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</si>
  <si>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</si>
  <si>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</si>
  <si>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</si>
  <si>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</si>
  <si>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</si>
  <si>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</si>
  <si>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</si>
  <si>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</si>
  <si>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</si>
  <si>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</si>
  <si>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</si>
  <si>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</si>
  <si>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</si>
  <si>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</si>
  <si>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</si>
  <si>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</si>
  <si>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</si>
  <si>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</si>
  <si>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</si>
  <si>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</si>
  <si>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</si>
  <si>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</si>
  <si>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</si>
  <si>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</si>
  <si>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</si>
  <si>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</si>
  <si>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</si>
  <si>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</si>
  <si>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</si>
  <si>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</si>
  <si>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</si>
  <si>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</si>
  <si>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</si>
  <si>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</si>
  <si>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</si>
  <si>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</si>
  <si>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</si>
  <si>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</si>
  <si>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</si>
  <si>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</si>
  <si>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</si>
  <si>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</si>
  <si>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</si>
  <si>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</si>
  <si>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</si>
  <si>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</si>
  <si>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</si>
  <si>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</si>
  <si>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</si>
  <si>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</si>
  <si>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</si>
  <si>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</si>
  <si>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</si>
  <si>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</si>
  <si>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</si>
  <si>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</si>
  <si>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</si>
  <si>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</si>
  <si>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</si>
  <si>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</si>
  <si>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</si>
  <si>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</si>
  <si>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</si>
  <si>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</si>
  <si>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</si>
  <si>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</si>
  <si>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</si>
  <si>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</si>
  <si>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</si>
  <si>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</si>
  <si>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</si>
  <si>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</si>
  <si>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</si>
  <si>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</si>
  <si>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</si>
  <si>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</si>
  <si>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</si>
  <si>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</si>
  <si>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</si>
  <si>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</si>
  <si>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</si>
  <si>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</si>
  <si>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</si>
  <si>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</si>
  <si>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</si>
  <si>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</si>
  <si>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</si>
  <si>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</si>
  <si>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</si>
  <si>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</si>
  <si>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</si>
  <si>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</si>
  <si>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</si>
  <si>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</si>
  <si>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</si>
  <si>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</si>
  <si>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</si>
  <si>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</si>
  <si>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</si>
  <si>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</si>
  <si>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</si>
  <si>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</si>
  <si>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</si>
  <si>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</si>
  <si>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</si>
  <si>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</si>
  <si>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</si>
  <si>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</si>
  <si>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</si>
  <si>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</si>
  <si>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</si>
  <si>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</si>
  <si>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</si>
  <si>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</si>
  <si>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</si>
  <si>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</si>
  <si>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</si>
  <si>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</si>
  <si>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</si>
  <si>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</si>
  <si>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</si>
  <si>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</si>
  <si>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</si>
  <si>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</si>
  <si>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</si>
  <si>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</si>
  <si>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</si>
  <si>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</si>
  <si>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</si>
  <si>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</si>
  <si>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</si>
  <si>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</si>
  <si>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</si>
  <si>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</si>
  <si>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</si>
  <si>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</si>
  <si>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</si>
  <si>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</si>
  <si>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</si>
  <si>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</si>
  <si>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</si>
  <si>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</si>
  <si>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</si>
  <si>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</si>
  <si>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</si>
  <si>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</si>
  <si>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</si>
  <si>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</si>
  <si>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</si>
  <si>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</si>
  <si>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</si>
  <si>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</si>
  <si>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</si>
  <si>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</si>
  <si>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</si>
  <si>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</si>
  <si>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</si>
  <si>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</si>
  <si>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</si>
  <si>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</si>
  <si>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</si>
  <si>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</si>
  <si>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</si>
  <si>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</si>
  <si>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</si>
  <si>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</si>
  <si>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</si>
  <si>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</si>
  <si>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</si>
  <si>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</si>
  <si>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</si>
  <si>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</si>
  <si>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</si>
  <si>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</si>
  <si>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</si>
  <si>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</si>
  <si>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</si>
  <si>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</si>
  <si>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</si>
  <si>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</si>
  <si>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</si>
  <si>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</si>
  <si>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</si>
  <si>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</si>
  <si>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</si>
  <si>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</si>
  <si>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</si>
  <si>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</si>
  <si>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</si>
  <si>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</si>
  <si>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</si>
  <si>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</si>
  <si>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</si>
  <si>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</si>
  <si>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</si>
  <si>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</si>
  <si>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</si>
  <si>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</si>
  <si>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</si>
  <si>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</si>
  <si>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</si>
  <si>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</si>
  <si>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</si>
  <si>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</si>
  <si>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</si>
  <si>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</si>
  <si>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</si>
  <si>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</si>
  <si>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</si>
  <si>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</si>
  <si>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</si>
  <si>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</si>
  <si>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</si>
  <si>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</si>
  <si>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</si>
  <si>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</si>
  <si>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</si>
  <si>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</si>
  <si>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</si>
  <si>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</si>
  <si>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</si>
  <si>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</si>
  <si>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</si>
  <si>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</si>
  <si>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</si>
  <si>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</si>
  <si>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</si>
  <si>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</si>
  <si>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</si>
  <si>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</si>
  <si>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</si>
  <si>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</si>
  <si>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</si>
  <si>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</si>
  <si>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</si>
  <si>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</si>
  <si>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</si>
  <si>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</si>
  <si>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</si>
  <si>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</si>
  <si>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</si>
  <si>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</si>
  <si>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</si>
  <si>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</si>
  <si>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</si>
  <si>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</si>
  <si>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</si>
  <si>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</si>
  <si>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</si>
  <si>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</si>
  <si>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</si>
  <si>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</si>
  <si>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</si>
  <si>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</si>
  <si>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</si>
  <si>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</si>
  <si>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</si>
  <si>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</si>
  <si>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</si>
  <si>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</si>
  <si>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</si>
  <si>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</si>
  <si>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</si>
  <si>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</si>
  <si>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</si>
  <si>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</si>
  <si>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</si>
  <si>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</si>
  <si>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</si>
  <si>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</si>
  <si>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</si>
  <si>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</si>
  <si>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</si>
  <si>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</si>
  <si>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</si>
  <si>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</si>
  <si>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</si>
  <si>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</si>
  <si>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</si>
  <si>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</si>
  <si>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</si>
  <si>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</si>
  <si>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</si>
  <si>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</si>
  <si>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</si>
  <si>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</si>
  <si>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</si>
  <si>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</si>
  <si>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</si>
  <si>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</si>
  <si>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</si>
  <si>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</si>
  <si>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</si>
  <si>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</si>
  <si>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</si>
  <si>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</si>
  <si>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</si>
  <si>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</si>
  <si>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</si>
  <si>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</si>
  <si>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</si>
  <si>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</si>
  <si>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</si>
  <si>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</si>
  <si>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</si>
  <si>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</si>
  <si>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</si>
  <si>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</si>
  <si>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</si>
  <si>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</si>
  <si>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</si>
  <si>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</si>
  <si>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</si>
  <si>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</si>
  <si>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</si>
  <si>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</si>
  <si>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</si>
  <si>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</si>
  <si>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</si>
  <si>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</si>
  <si>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</si>
  <si>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</si>
  <si>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</si>
  <si>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</si>
  <si>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</si>
  <si>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</si>
  <si>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</si>
  <si>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</si>
  <si>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</si>
  <si>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</si>
  <si>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</si>
  <si>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</si>
  <si>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</si>
  <si>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</si>
  <si>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</si>
  <si>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</si>
  <si>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</si>
  <si>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</si>
  <si>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</si>
  <si>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</si>
  <si>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</si>
  <si>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</si>
  <si>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</si>
  <si>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</si>
  <si>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</si>
  <si>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</si>
  <si>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</si>
  <si>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</si>
  <si>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</si>
  <si>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</si>
  <si>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</si>
  <si>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</si>
  <si>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</si>
  <si>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</si>
  <si>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</si>
  <si>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</si>
  <si>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</si>
  <si>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</si>
  <si>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</si>
  <si>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</si>
  <si>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</si>
  <si>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</si>
  <si>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</si>
  <si>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</si>
  <si>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</si>
  <si>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</si>
  <si>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</si>
  <si>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</si>
  <si>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</si>
  <si>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</si>
  <si>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</si>
  <si>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</si>
  <si>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</si>
  <si>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</si>
  <si>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</si>
  <si>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</si>
  <si>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</si>
  <si>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</si>
  <si>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</si>
  <si>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</si>
  <si>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</si>
  <si>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</si>
  <si>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</si>
  <si>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</si>
  <si>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</si>
  <si>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</si>
  <si>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</si>
  <si>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</si>
  <si>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</si>
  <si>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</si>
  <si>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</si>
  <si>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</si>
  <si>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</si>
  <si>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</si>
  <si>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</si>
  <si>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</si>
  <si>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</si>
  <si>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</si>
  <si>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</si>
  <si>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</si>
  <si>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</si>
  <si>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</si>
  <si>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</si>
  <si>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</si>
  <si>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</si>
  <si>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</si>
  <si>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</si>
  <si>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</si>
  <si>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</si>
  <si>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</si>
  <si>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</si>
  <si>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</si>
  <si>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</si>
  <si>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</si>
  <si>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</si>
  <si>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</si>
  <si>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</si>
  <si>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</si>
  <si>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</si>
  <si>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</si>
  <si>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</si>
  <si>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</si>
  <si>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</si>
  <si>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</si>
  <si>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</si>
  <si>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</si>
  <si>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</si>
  <si>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</si>
  <si>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</si>
  <si>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</si>
  <si>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</si>
  <si>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</si>
  <si>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</si>
  <si>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</si>
  <si>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</si>
  <si>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</si>
  <si>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</si>
  <si>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</si>
  <si>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</si>
  <si>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</si>
  <si>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</si>
  <si>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</si>
  <si>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</si>
  <si>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</si>
  <si>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</si>
  <si>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</si>
  <si>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</si>
  <si>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</si>
  <si>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</si>
  <si>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</si>
  <si>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</si>
  <si>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</si>
  <si>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</si>
  <si>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</si>
  <si>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</si>
  <si>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</si>
  <si>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</si>
  <si>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</si>
  <si>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</si>
  <si>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</si>
  <si>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</si>
  <si>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</si>
  <si>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</si>
  <si>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</si>
  <si>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</si>
  <si>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</si>
  <si>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</si>
  <si>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</si>
  <si>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</si>
  <si>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</si>
  <si>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</si>
  <si>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</si>
  <si>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</si>
  <si>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</si>
  <si>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</si>
  <si>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</si>
  <si>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</si>
  <si>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</si>
  <si>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</si>
  <si>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</si>
  <si>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</si>
  <si>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</si>
  <si>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</si>
  <si>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</si>
  <si>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</si>
  <si>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</si>
  <si>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</si>
  <si>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</si>
  <si>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</si>
  <si>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</si>
  <si>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</si>
  <si>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</si>
  <si>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</si>
  <si>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</si>
  <si>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</si>
  <si>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</si>
  <si>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</si>
  <si>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</si>
  <si>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</si>
  <si>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</si>
  <si>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</si>
  <si>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</si>
  <si>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</si>
  <si>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</si>
  <si>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</si>
  <si>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</si>
  <si>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</si>
  <si>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</si>
  <si>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</si>
  <si>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</si>
  <si>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</si>
  <si>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</si>
  <si>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</si>
  <si>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</si>
  <si>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</si>
  <si>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</si>
  <si>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</si>
  <si>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</si>
  <si>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</si>
  <si>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</si>
  <si>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</si>
  <si>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</si>
  <si>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</si>
  <si>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</si>
  <si>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</si>
  <si>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</si>
  <si>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</si>
  <si>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</si>
  <si>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</si>
  <si>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</si>
  <si>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</si>
  <si>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</si>
  <si>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</si>
  <si>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</si>
  <si>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</si>
  <si>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</si>
  <si>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</si>
  <si>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</si>
  <si>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</si>
  <si>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</si>
  <si>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</si>
  <si>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</si>
  <si>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</si>
  <si>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</si>
  <si>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</si>
  <si>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</si>
  <si>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</si>
  <si>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</si>
  <si>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</si>
  <si>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</si>
  <si>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</si>
  <si>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</si>
  <si>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</si>
  <si>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</si>
  <si>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</si>
  <si>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</si>
  <si>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</si>
  <si>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</si>
  <si>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</si>
  <si>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</si>
  <si>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</si>
  <si>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</si>
  <si>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</si>
  <si>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</si>
  <si>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</si>
  <si>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</si>
  <si>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</si>
  <si>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</si>
  <si>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</si>
  <si>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</si>
  <si>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</si>
  <si>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</si>
  <si>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</si>
  <si>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</si>
  <si>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</si>
  <si>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</si>
  <si>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</si>
  <si>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</si>
  <si>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</si>
  <si>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</si>
  <si>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</si>
  <si>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</si>
  <si>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</si>
  <si>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</si>
  <si>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</si>
  <si>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</si>
  <si>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</si>
  <si>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</si>
  <si>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</si>
  <si>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</si>
  <si>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</si>
  <si>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</si>
  <si>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</si>
  <si>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</si>
  <si>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</si>
  <si>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</si>
  <si>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</si>
  <si>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</si>
  <si>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</si>
  <si>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</si>
  <si>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</si>
  <si>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</si>
  <si>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</si>
  <si>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</si>
  <si>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</si>
  <si>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</si>
  <si>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</si>
  <si>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</si>
  <si>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</si>
  <si>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</si>
  <si>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</si>
  <si>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</si>
  <si>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</si>
  <si>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</si>
  <si>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</si>
  <si>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</si>
  <si>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</si>
  <si>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</si>
  <si>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</si>
  <si>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</si>
  <si>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</si>
  <si>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</si>
  <si>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</si>
  <si>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</si>
  <si>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</si>
  <si>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</si>
  <si>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</si>
  <si>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</si>
  <si>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</si>
  <si>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</si>
  <si>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</si>
  <si>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</si>
  <si>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</si>
  <si>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</si>
  <si>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</si>
  <si>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</si>
  <si>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</si>
  <si>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</si>
  <si>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</si>
  <si>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</si>
  <si>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</si>
  <si>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</si>
  <si>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</si>
  <si>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</si>
  <si>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</si>
  <si>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</si>
  <si>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</si>
  <si>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</si>
  <si>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</si>
  <si>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</si>
  <si>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</si>
  <si>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</si>
  <si>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</si>
  <si>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</si>
  <si>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</si>
  <si>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</si>
  <si>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</si>
  <si>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</si>
  <si>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</si>
  <si>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</si>
  <si>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</si>
  <si>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</si>
  <si>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</si>
  <si>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</si>
  <si>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</si>
  <si>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</si>
  <si>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</si>
  <si>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</si>
  <si>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</si>
  <si>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</si>
  <si>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</si>
  <si>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</si>
  <si>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</si>
  <si>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</si>
  <si>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</si>
  <si>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</si>
  <si>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</si>
  <si>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</si>
  <si>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</si>
  <si>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</si>
  <si>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</si>
  <si>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</si>
  <si>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</si>
  <si>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</si>
  <si>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</si>
  <si>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</si>
  <si>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</si>
  <si>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</si>
  <si>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</si>
  <si>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</si>
  <si>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</si>
  <si>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</si>
  <si>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</si>
  <si>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</si>
  <si>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</si>
  <si>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</si>
  <si>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</si>
  <si>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</si>
  <si>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</si>
  <si>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</si>
  <si>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</si>
  <si>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</si>
  <si>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</si>
  <si>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</si>
  <si>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</si>
  <si>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</si>
  <si>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</si>
  <si>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</si>
  <si>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</si>
  <si>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</si>
  <si>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</si>
  <si>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</si>
  <si>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</si>
  <si>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</si>
  <si>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</si>
  <si>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</si>
  <si>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</si>
  <si>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</si>
  <si>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</si>
  <si>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</si>
  <si>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</si>
  <si>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</si>
  <si>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</si>
  <si>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</si>
  <si>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</si>
  <si>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</si>
  <si>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</si>
  <si>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</si>
  <si>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</si>
  <si>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</si>
  <si>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</si>
  <si>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</si>
  <si>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</si>
  <si>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</si>
  <si>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</si>
  <si>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</si>
  <si>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</si>
  <si>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</si>
  <si>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</si>
  <si>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</si>
  <si>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</si>
  <si>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</si>
  <si>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</si>
  <si>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</si>
  <si>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</si>
  <si>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</si>
  <si>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</si>
  <si>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</si>
  <si>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</si>
  <si>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</si>
  <si>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</si>
  <si>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</si>
  <si>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</si>
  <si>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</si>
  <si>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</si>
  <si>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</si>
  <si>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</si>
  <si>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</si>
  <si>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</si>
  <si>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</si>
  <si>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</si>
  <si>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</si>
  <si>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</si>
  <si>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</si>
  <si>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</si>
  <si>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</si>
  <si>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</si>
  <si>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</si>
  <si>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</si>
  <si>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</si>
  <si>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</si>
  <si>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</si>
  <si>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</si>
  <si>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</si>
  <si>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</si>
  <si>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</si>
  <si>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</si>
  <si>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</si>
  <si>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</si>
  <si>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</si>
  <si>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</si>
  <si>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</si>
  <si>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</si>
  <si>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</si>
  <si>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</si>
  <si>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</si>
  <si>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</si>
  <si>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</si>
  <si>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</si>
  <si>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</si>
  <si>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</si>
  <si>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</si>
  <si>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</si>
  <si>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</si>
  <si>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</si>
  <si>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</si>
  <si>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</si>
  <si>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</si>
  <si>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</si>
  <si>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</si>
  <si>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</si>
  <si>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</si>
  <si>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</si>
  <si>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</si>
  <si>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</si>
  <si>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</si>
  <si>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</si>
  <si>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</si>
  <si>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</si>
  <si>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</si>
  <si>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</si>
  <si>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</si>
  <si>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</si>
  <si>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</si>
  <si>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</si>
  <si>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</si>
  <si>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</si>
  <si>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</si>
  <si>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</si>
  <si>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</si>
  <si>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</si>
  <si>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</si>
  <si>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</si>
  <si>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</si>
  <si>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</si>
  <si>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</si>
  <si>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</si>
  <si>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</si>
  <si>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</si>
  <si>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</si>
  <si>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</si>
  <si>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</si>
  <si>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</si>
  <si>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</si>
  <si>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</si>
  <si>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</si>
  <si>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</si>
  <si>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</si>
  <si>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</si>
  <si>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</si>
  <si>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</si>
  <si>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</si>
  <si>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</si>
  <si>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</si>
  <si>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</si>
  <si>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</si>
  <si>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</si>
  <si>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</si>
  <si>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</si>
  <si>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</si>
  <si>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</si>
  <si>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</si>
  <si>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</si>
  <si>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</si>
  <si>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</si>
  <si>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</si>
  <si>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</si>
  <si>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</si>
  <si>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</si>
  <si>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</si>
  <si>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</si>
  <si>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</si>
  <si>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</si>
  <si>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</si>
  <si>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</si>
  <si>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</si>
  <si>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</si>
  <si>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</si>
  <si>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</si>
  <si>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</si>
  <si>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</si>
  <si>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</si>
  <si>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</si>
  <si>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</si>
  <si>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</si>
  <si>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</si>
  <si>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</si>
  <si>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</si>
  <si>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</si>
  <si>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</si>
  <si>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</si>
  <si>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</si>
  <si>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</si>
  <si>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</si>
  <si>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</si>
  <si>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</si>
  <si>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</si>
  <si>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</si>
  <si>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</si>
  <si>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</si>
  <si>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</si>
  <si>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</si>
  <si>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</si>
  <si>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</si>
  <si>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</si>
  <si>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</si>
  <si>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</si>
  <si>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</si>
  <si>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</si>
  <si>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</si>
  <si>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</si>
  <si>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</si>
  <si>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</si>
  <si>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</si>
  <si>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</si>
  <si>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</si>
  <si>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</si>
  <si>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</si>
  <si>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</si>
  <si>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</si>
  <si>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</si>
  <si>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</si>
  <si>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</si>
  <si>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</si>
  <si>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</si>
  <si>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</si>
  <si>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</si>
  <si>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</si>
  <si>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</si>
  <si>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</si>
  <si>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</si>
  <si>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</si>
  <si>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</si>
  <si>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</si>
  <si>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</si>
  <si>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</si>
  <si>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</si>
  <si>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</si>
  <si>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</si>
  <si>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</si>
  <si>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</si>
  <si>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</si>
  <si>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</si>
  <si>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</si>
  <si>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</si>
  <si>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</si>
  <si>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</si>
  <si>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</si>
  <si>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</si>
  <si>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</si>
  <si>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</si>
  <si>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</si>
  <si>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</si>
  <si>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</si>
  <si>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</si>
  <si>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</si>
  <si>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</si>
  <si>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</si>
  <si>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</si>
  <si>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</si>
  <si>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</si>
  <si>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</si>
  <si>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</si>
  <si>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</si>
  <si>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</si>
  <si>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</si>
  <si>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</si>
  <si>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</si>
  <si>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</si>
  <si>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</si>
  <si>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</si>
  <si>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</si>
  <si>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</si>
  <si>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</si>
  <si>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</si>
  <si>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</si>
  <si>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</si>
  <si>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</si>
  <si>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</si>
  <si>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</si>
  <si>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</si>
  <si>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</si>
  <si>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</si>
  <si>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</si>
  <si>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</si>
  <si>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</si>
  <si>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</si>
  <si>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</si>
  <si>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</si>
  <si>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</si>
  <si>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</si>
  <si>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</si>
  <si>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</si>
  <si>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</si>
  <si>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</si>
  <si>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</si>
  <si>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</si>
  <si>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</si>
  <si>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</si>
  <si>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</si>
  <si>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</si>
  <si>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</si>
  <si>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</si>
  <si>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</si>
  <si>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</si>
  <si>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</si>
  <si>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</si>
  <si>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</si>
  <si>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</si>
  <si>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</si>
  <si>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</si>
  <si>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</si>
  <si>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</si>
  <si>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</si>
  <si>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</si>
  <si>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</si>
  <si>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</si>
  <si>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</si>
  <si>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</si>
  <si>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</si>
  <si>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</si>
  <si>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</si>
  <si>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</si>
  <si>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</si>
  <si>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</si>
  <si>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</si>
  <si>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</si>
  <si>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</si>
  <si>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</si>
  <si>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</si>
  <si>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</si>
  <si>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</si>
  <si>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</si>
  <si>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</si>
  <si>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</si>
  <si>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</si>
  <si>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</si>
  <si>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</si>
  <si>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</si>
  <si>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</si>
  <si>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</si>
  <si>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</si>
  <si>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</si>
  <si>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</si>
  <si>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</si>
  <si>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</si>
  <si>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</si>
  <si>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</si>
  <si>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</si>
  <si>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</si>
  <si>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</si>
  <si>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</si>
  <si>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</si>
  <si>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</si>
  <si>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</si>
  <si>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</si>
  <si>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</si>
  <si>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</si>
  <si>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</si>
  <si>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</si>
  <si>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</si>
  <si>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</si>
  <si>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</si>
  <si>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</si>
  <si>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</si>
  <si>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</si>
  <si>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</si>
  <si>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</si>
  <si>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</si>
  <si>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</si>
  <si>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</si>
  <si>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</si>
  <si>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</si>
  <si>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</si>
  <si>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</si>
  <si>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</si>
  <si>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</si>
  <si>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</si>
  <si>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</si>
  <si>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</si>
  <si>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</si>
  <si>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</si>
  <si>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</si>
  <si>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</si>
  <si>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</si>
  <si>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</si>
  <si>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</si>
  <si>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</si>
  <si>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</si>
  <si>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</si>
  <si>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</si>
  <si>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</si>
  <si>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</si>
  <si>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</si>
  <si>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</si>
  <si>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</si>
  <si>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</si>
  <si>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</si>
  <si>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</si>
  <si>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</si>
  <si>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</si>
  <si>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</si>
  <si>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</si>
  <si>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</si>
  <si>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</si>
  <si>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</si>
  <si>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</si>
  <si>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</si>
  <si>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</si>
  <si>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</si>
  <si>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</si>
  <si>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</si>
  <si>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</si>
  <si>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</si>
  <si>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</si>
  <si>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</si>
  <si>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</si>
  <si>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</si>
  <si>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</si>
  <si>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</si>
  <si>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</si>
  <si>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</si>
  <si>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</si>
  <si>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</si>
  <si>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</si>
  <si>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</si>
  <si>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</si>
  <si>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</si>
  <si>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</si>
  <si>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</si>
  <si>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</si>
  <si>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</si>
  <si>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</si>
  <si>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</si>
  <si>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</si>
  <si>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</si>
  <si>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</si>
  <si>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</si>
  <si>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</si>
  <si>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</si>
  <si>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</si>
  <si>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</si>
  <si>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</si>
  <si>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</si>
  <si>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</si>
  <si>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</si>
  <si>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</si>
  <si>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</si>
  <si>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</si>
  <si>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</si>
  <si>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</si>
  <si>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</si>
  <si>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</si>
  <si>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</si>
  <si>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</si>
  <si>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</si>
  <si>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</si>
  <si>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</si>
  <si>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</si>
  <si>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</si>
  <si>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</si>
  <si>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</si>
  <si>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</si>
  <si>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</si>
  <si>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</si>
  <si>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</si>
  <si>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</si>
  <si>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</si>
  <si>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</si>
  <si>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</si>
  <si>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</si>
  <si>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</si>
  <si>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</si>
  <si>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</si>
  <si>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</si>
  <si>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</si>
  <si>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</si>
  <si>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</si>
  <si>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</si>
  <si>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</si>
  <si>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</si>
  <si>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</si>
  <si>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</si>
  <si>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</si>
  <si>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</si>
  <si>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</si>
  <si>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</si>
  <si>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</si>
  <si>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</si>
  <si>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</si>
  <si>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</si>
  <si>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</si>
  <si>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</si>
  <si>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</si>
  <si>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</si>
  <si>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</si>
  <si>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</si>
  <si>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</si>
  <si>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</si>
  <si>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</si>
  <si>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</si>
  <si>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</si>
  <si>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</si>
  <si>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</si>
  <si>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</si>
  <si>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</si>
  <si>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</si>
  <si>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</si>
  <si>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</si>
  <si>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</si>
  <si>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</si>
  <si>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</si>
  <si>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</si>
  <si>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</si>
  <si>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</si>
  <si>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</si>
  <si>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</si>
  <si>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</si>
  <si>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</si>
  <si>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</si>
  <si>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</si>
  <si>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</si>
  <si>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</si>
  <si>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</si>
  <si>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</si>
  <si>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</si>
  <si>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</si>
  <si>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</si>
  <si>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</si>
  <si>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</si>
  <si>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</si>
  <si>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</si>
  <si>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</si>
  <si>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</si>
  <si>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</si>
  <si>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</si>
  <si>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</si>
  <si>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</si>
  <si>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</si>
  <si>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</si>
  <si>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</si>
  <si>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</si>
  <si>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</si>
  <si>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</si>
  <si>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</si>
  <si>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</si>
  <si>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</si>
  <si>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</si>
  <si>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</si>
  <si>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</si>
  <si>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</si>
  <si>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</si>
  <si>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</si>
  <si>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</si>
  <si>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</si>
  <si>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</si>
  <si>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</si>
  <si>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</si>
  <si>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</si>
  <si>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</si>
  <si>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</si>
  <si>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</si>
  <si>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</si>
  <si>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</si>
  <si>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</si>
  <si>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</si>
  <si>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</si>
  <si>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</si>
  <si>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</si>
  <si>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</si>
  <si>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</si>
  <si>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</si>
  <si>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</si>
  <si>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</si>
  <si>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</si>
  <si>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</si>
  <si>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</si>
  <si>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</si>
  <si>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</si>
  <si>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</si>
  <si>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</si>
  <si>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</si>
  <si>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</si>
  <si>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</si>
  <si>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</si>
  <si>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</si>
  <si>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</si>
  <si>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</si>
  <si>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</si>
  <si>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</si>
  <si>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</si>
  <si>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</si>
  <si>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</si>
  <si>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</si>
  <si>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</si>
  <si>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</si>
  <si>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</si>
  <si>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</si>
  <si>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</si>
  <si>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</si>
  <si>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</si>
  <si>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</si>
  <si>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</si>
  <si>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</si>
  <si>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</si>
  <si>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</si>
  <si>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</si>
  <si>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</si>
  <si>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</si>
  <si>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</si>
  <si>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</si>
  <si>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</si>
  <si>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</si>
  <si>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</si>
  <si>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</si>
  <si>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</si>
  <si>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</si>
  <si>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</si>
  <si>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</si>
  <si>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</si>
  <si>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</si>
  <si>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</si>
  <si>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</si>
  <si>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</si>
  <si>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</si>
  <si>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</si>
  <si>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</si>
  <si>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</si>
  <si>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</si>
  <si>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</si>
  <si>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</si>
  <si>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</si>
  <si>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</si>
  <si>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</si>
  <si>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</si>
  <si>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</si>
  <si>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</si>
  <si>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</si>
  <si>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</si>
  <si>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</si>
  <si>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</si>
  <si>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</si>
  <si>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</si>
  <si>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</si>
  <si>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</si>
  <si>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</si>
  <si>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</si>
  <si>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</si>
  <si>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</si>
  <si>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</si>
  <si>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</si>
  <si>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</si>
  <si>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</si>
  <si>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</si>
  <si>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</si>
  <si>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</si>
  <si>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</si>
  <si>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</si>
  <si>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</si>
  <si>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</si>
  <si>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</si>
  <si>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</si>
  <si>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</si>
  <si>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</si>
  <si>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</si>
  <si>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</si>
  <si>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</si>
  <si>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</si>
  <si>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</si>
  <si>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</si>
  <si>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</si>
  <si>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</si>
  <si>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</si>
  <si>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</si>
  <si>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</si>
  <si>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</si>
  <si>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</si>
  <si>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</si>
  <si>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</si>
  <si>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</si>
  <si>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</si>
  <si>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</si>
  <si>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</si>
  <si>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</si>
  <si>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</si>
  <si>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</si>
  <si>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</si>
  <si>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</si>
  <si>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</si>
  <si>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</si>
  <si>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</si>
  <si>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</si>
  <si>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</si>
  <si>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</si>
  <si>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</si>
  <si>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</si>
  <si>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</si>
  <si>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</si>
  <si>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</si>
  <si>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</si>
  <si>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</si>
  <si>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</si>
  <si>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</si>
  <si>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</si>
  <si>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</si>
  <si>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</si>
  <si>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</si>
  <si>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</si>
  <si>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</si>
  <si>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</si>
  <si>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</si>
  <si>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</si>
  <si>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</si>
  <si>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</si>
  <si>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</si>
  <si>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</si>
  <si>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</si>
  <si>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</si>
  <si>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</si>
  <si>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</si>
  <si>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</si>
  <si>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</si>
  <si>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</si>
  <si>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</si>
  <si>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</si>
  <si>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</si>
  <si>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</si>
  <si>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</si>
  <si>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</si>
  <si>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</si>
  <si>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</si>
  <si>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</si>
  <si>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</si>
  <si>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</si>
  <si>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</si>
  <si>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</si>
  <si>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</si>
  <si>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</si>
  <si>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</si>
  <si>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</si>
  <si>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</si>
  <si>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</si>
  <si>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</si>
  <si>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</si>
  <si>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</si>
  <si>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</si>
  <si>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</si>
  <si>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</si>
  <si>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</si>
  <si>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</si>
  <si>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</si>
  <si>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</si>
  <si>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</si>
  <si>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</si>
  <si>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</si>
  <si>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</si>
  <si>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</si>
  <si>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</si>
  <si>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</si>
  <si>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</si>
  <si>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</si>
  <si>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</si>
  <si>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</si>
  <si>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</si>
  <si>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</si>
  <si>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</si>
  <si>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</si>
  <si>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</si>
  <si>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</si>
  <si>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</si>
  <si>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</si>
  <si>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</si>
  <si>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</si>
  <si>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</si>
  <si>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</si>
  <si>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</si>
  <si>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</si>
  <si>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</si>
  <si>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</si>
  <si>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</si>
  <si>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</si>
  <si>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</si>
  <si>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</si>
  <si>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</si>
  <si>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</si>
  <si>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</si>
  <si>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</si>
  <si>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</si>
  <si>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</si>
  <si>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</si>
  <si>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</si>
  <si>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</si>
  <si>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</si>
  <si>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</si>
  <si>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</si>
  <si>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</si>
  <si>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</si>
  <si>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</si>
  <si>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</si>
  <si>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</si>
  <si>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</si>
  <si>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</si>
  <si>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</si>
  <si>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</si>
  <si>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</si>
  <si>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</si>
  <si>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</si>
  <si>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</si>
  <si>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</si>
  <si>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</si>
  <si>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</si>
  <si>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</si>
  <si>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</si>
  <si>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</si>
  <si>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</si>
  <si>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</si>
  <si>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</si>
  <si>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</si>
  <si>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</si>
  <si>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</si>
  <si>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</si>
  <si>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</si>
  <si>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</si>
  <si>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</si>
  <si>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</si>
  <si>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</si>
  <si>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</si>
  <si>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</si>
  <si>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</si>
  <si>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</si>
  <si>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</si>
  <si>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</si>
  <si>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</si>
  <si>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</si>
  <si>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</si>
  <si>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</si>
  <si>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</si>
  <si>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</si>
  <si>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</si>
  <si>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</si>
  <si>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</si>
  <si>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</si>
  <si>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</si>
  <si>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</si>
  <si>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</si>
  <si>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</si>
  <si>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</si>
  <si>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</si>
  <si>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</si>
  <si>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</si>
  <si>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</si>
  <si>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</si>
  <si>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</si>
  <si>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</si>
  <si>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</si>
  <si>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</si>
  <si>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</si>
  <si>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</si>
  <si>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</si>
  <si>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</si>
  <si>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</si>
  <si>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</si>
  <si>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</si>
  <si>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</si>
  <si>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</si>
  <si>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</si>
  <si>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</si>
  <si>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</si>
  <si>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</si>
  <si>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</si>
  <si>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</si>
  <si>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</si>
  <si>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</si>
  <si>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</si>
  <si>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</si>
  <si>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</si>
  <si>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</si>
  <si>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</si>
  <si>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</si>
  <si>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</si>
  <si>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</si>
  <si>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</si>
  <si>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</si>
  <si>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</si>
  <si>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</si>
  <si>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</si>
  <si>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</si>
  <si>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</si>
  <si>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</si>
  <si>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</si>
  <si>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</si>
  <si>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</si>
  <si>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</si>
  <si>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</si>
  <si>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</si>
  <si>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</si>
  <si>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</si>
  <si>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</si>
  <si>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</si>
  <si>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</si>
  <si>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</si>
  <si>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</si>
  <si>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</si>
  <si>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</si>
  <si>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</si>
  <si>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</si>
  <si>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</si>
  <si>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</si>
  <si>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</si>
  <si>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</si>
  <si>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</si>
  <si>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</si>
  <si>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</si>
  <si>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</si>
  <si>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</si>
  <si>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</si>
  <si>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</si>
  <si>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</si>
  <si>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</si>
  <si>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</si>
  <si>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</si>
  <si>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</si>
  <si>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</si>
  <si>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</si>
  <si>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</si>
  <si>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</si>
  <si>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</si>
  <si>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</si>
  <si>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</si>
  <si>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</si>
  <si>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</si>
  <si>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</si>
  <si>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</si>
  <si>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</si>
  <si>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</si>
  <si>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</si>
  <si>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</si>
  <si>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</si>
  <si>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</si>
  <si>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</si>
  <si>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</si>
  <si>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</si>
  <si>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</si>
  <si>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</si>
  <si>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</si>
  <si>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</si>
  <si>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</si>
  <si>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</si>
  <si>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</si>
  <si>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</si>
  <si>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</si>
  <si>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</si>
  <si>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</si>
  <si>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</si>
  <si>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</si>
  <si>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</si>
  <si>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</si>
  <si>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</si>
  <si>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</si>
  <si>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</si>
  <si>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</si>
  <si>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</si>
  <si>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</si>
  <si>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</si>
  <si>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</si>
  <si>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</si>
  <si>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</si>
  <si>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</si>
  <si>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</si>
  <si>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</si>
  <si>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</si>
  <si>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</si>
  <si>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</si>
  <si>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</si>
  <si>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</si>
  <si>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</si>
  <si>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</si>
  <si>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</si>
  <si>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</si>
  <si>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</si>
  <si>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</si>
  <si>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</si>
  <si>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</si>
  <si>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</si>
  <si>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</si>
  <si>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</si>
  <si>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</si>
  <si>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</si>
  <si>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</si>
  <si>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</si>
  <si>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</si>
  <si>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</si>
  <si>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</si>
  <si>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</si>
  <si>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</si>
  <si>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</si>
  <si>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</si>
  <si>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</si>
  <si>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</si>
  <si>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</si>
  <si>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</si>
  <si>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</si>
  <si>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</si>
  <si>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</si>
  <si>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</si>
  <si>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</si>
  <si>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</si>
  <si>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</si>
  <si>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</si>
  <si>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</si>
  <si>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</si>
  <si>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</si>
  <si>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</si>
  <si>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</si>
  <si>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</si>
  <si>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</si>
  <si>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</si>
  <si>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</si>
  <si>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</si>
  <si>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</si>
  <si>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</si>
  <si>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</si>
  <si>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</si>
  <si>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</si>
  <si>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</si>
  <si>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</si>
  <si>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</si>
  <si>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</si>
  <si>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</si>
  <si>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</si>
  <si>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</si>
  <si>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</si>
  <si>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</si>
  <si>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</si>
  <si>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</si>
  <si>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</si>
  <si>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</si>
  <si>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</si>
  <si>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</si>
  <si>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</si>
  <si>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</si>
  <si>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</si>
  <si>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</si>
  <si>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</si>
  <si>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</si>
  <si>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</si>
  <si>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</si>
  <si>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</si>
  <si>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</si>
  <si>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</si>
  <si>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</si>
  <si>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</si>
  <si>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</si>
  <si>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</si>
  <si>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</si>
  <si>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</si>
  <si>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</si>
  <si>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</si>
  <si>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</si>
  <si>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</si>
  <si>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</si>
  <si>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</si>
  <si>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</si>
  <si>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</si>
  <si>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</si>
  <si>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</si>
  <si>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</si>
  <si>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</si>
  <si>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</si>
  <si>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</si>
  <si>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</si>
  <si>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</si>
  <si>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</si>
  <si>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</si>
  <si>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</si>
  <si>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</si>
  <si>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</si>
  <si>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</si>
  <si>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</si>
  <si>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</si>
  <si>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</si>
  <si>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</si>
  <si>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</si>
  <si>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</si>
  <si>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</si>
  <si>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</si>
  <si>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</si>
  <si>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</si>
  <si>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</si>
  <si>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</si>
  <si>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</si>
  <si>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</si>
  <si>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</si>
  <si>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</si>
  <si>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</si>
  <si>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</si>
  <si>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</si>
  <si>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</si>
  <si>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</si>
  <si>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</si>
  <si>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</si>
  <si>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</si>
  <si>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</si>
  <si>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</si>
  <si>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</si>
  <si>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</si>
  <si>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</si>
  <si>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</si>
  <si>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</si>
  <si>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</si>
  <si>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</si>
  <si>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</si>
  <si>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</si>
  <si>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</si>
  <si>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</si>
  <si>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</si>
  <si>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</si>
  <si>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</si>
  <si>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</si>
  <si>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</si>
  <si>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</si>
  <si>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</si>
  <si>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</si>
  <si>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</si>
  <si>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</si>
  <si>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</si>
  <si>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</si>
  <si>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</si>
  <si>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</si>
  <si>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</si>
  <si>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</si>
  <si>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</si>
  <si>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</si>
  <si>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</si>
  <si>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</si>
  <si>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</si>
  <si>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</si>
  <si>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</si>
  <si>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</si>
  <si>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</si>
  <si>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</si>
  <si>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</si>
  <si>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</si>
  <si>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</si>
  <si>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</si>
  <si>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</si>
  <si>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</si>
  <si>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</si>
  <si>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</si>
  <si>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</si>
  <si>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</si>
  <si>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</si>
  <si>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</si>
  <si>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</si>
  <si>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</si>
  <si>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</si>
  <si>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</si>
  <si>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</si>
  <si>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</si>
  <si>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</si>
  <si>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</si>
  <si>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</si>
  <si>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</si>
  <si>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</si>
  <si>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</si>
  <si>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</si>
  <si>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</si>
  <si>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</si>
  <si>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</si>
  <si>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</si>
  <si>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</si>
  <si>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</si>
  <si>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</si>
  <si>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</si>
  <si>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</si>
  <si>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</si>
  <si>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</si>
  <si>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</si>
  <si>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</si>
  <si>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</si>
  <si>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</si>
  <si>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</si>
  <si>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</si>
  <si>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</si>
  <si>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</si>
  <si>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</si>
  <si>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</si>
  <si>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</si>
  <si>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</si>
  <si>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</si>
  <si>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</si>
  <si>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</si>
  <si>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</si>
  <si>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</si>
  <si>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</si>
  <si>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</si>
  <si>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</si>
  <si>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</si>
  <si>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</si>
  <si>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</si>
  <si>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</si>
  <si>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</si>
  <si>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</si>
  <si>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</si>
  <si>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</si>
  <si>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</si>
  <si>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</si>
  <si>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</si>
  <si>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</si>
  <si>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</si>
  <si>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</si>
  <si>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</si>
  <si>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</si>
  <si>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</si>
  <si>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</si>
  <si>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</si>
  <si>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</si>
  <si>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</si>
  <si>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</si>
  <si>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</si>
  <si>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</si>
  <si>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</si>
  <si>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</si>
  <si>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</si>
  <si>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</si>
  <si>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</si>
  <si>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</si>
  <si>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</si>
  <si>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</si>
  <si>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</si>
  <si>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</si>
  <si>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</si>
  <si>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</si>
  <si>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</si>
  <si>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</si>
  <si>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</si>
  <si>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</si>
  <si>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</si>
  <si>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</si>
  <si>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</si>
  <si>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</si>
  <si>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</si>
  <si>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</si>
  <si>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</si>
  <si>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</si>
  <si>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</si>
  <si>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</si>
  <si>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</si>
  <si>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</si>
  <si>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</si>
  <si>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</si>
  <si>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</si>
  <si>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</si>
  <si>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</si>
  <si>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</si>
  <si>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</si>
  <si>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</si>
  <si>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</si>
  <si>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</si>
  <si>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</si>
  <si>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</si>
  <si>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</si>
  <si>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</si>
  <si>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</si>
  <si>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</si>
  <si>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</si>
  <si>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</si>
  <si>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</si>
  <si>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</si>
  <si>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</si>
  <si>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</si>
  <si>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</si>
  <si>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</si>
  <si>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</si>
  <si>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</si>
  <si>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</si>
  <si>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</si>
  <si>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</si>
  <si>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</si>
  <si>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</si>
  <si>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</si>
  <si>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</si>
  <si>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</si>
  <si>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</si>
  <si>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</si>
  <si>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</si>
  <si>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</si>
  <si>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</si>
  <si>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</si>
  <si>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</si>
  <si>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</si>
  <si>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</si>
  <si>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</si>
  <si>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</si>
  <si>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</si>
  <si>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</si>
  <si>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</si>
  <si>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</si>
  <si>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</si>
  <si>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</si>
  <si>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</si>
  <si>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</si>
  <si>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</si>
  <si>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</si>
  <si>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</si>
  <si>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</si>
  <si>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</si>
  <si>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</si>
  <si>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</si>
  <si>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</si>
  <si>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</si>
  <si>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</si>
  <si>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</si>
  <si>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</si>
  <si>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</si>
  <si>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</si>
  <si>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</si>
  <si>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</si>
  <si>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</si>
  <si>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</si>
  <si>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</si>
  <si>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</si>
  <si>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</si>
  <si>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</si>
  <si>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</si>
  <si>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</si>
  <si>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</si>
  <si>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</si>
  <si>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</si>
  <si>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</si>
  <si>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</si>
  <si>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</si>
  <si>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</si>
  <si>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</si>
  <si>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</si>
  <si>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</si>
  <si>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</si>
  <si>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</si>
  <si>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</si>
  <si>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</si>
  <si>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</si>
  <si>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</si>
  <si>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</si>
  <si>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</si>
  <si>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</si>
  <si>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</si>
  <si>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</si>
  <si>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</si>
  <si>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</si>
  <si>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</si>
  <si>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</si>
  <si>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</si>
  <si>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</si>
  <si>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</si>
  <si>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</si>
  <si>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</si>
  <si>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</si>
  <si>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</si>
  <si>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</si>
  <si>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</si>
  <si>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</si>
  <si>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</si>
  <si>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</si>
  <si>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</si>
  <si>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</si>
  <si>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</si>
  <si>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</si>
  <si>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</si>
  <si>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</si>
  <si>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</si>
  <si>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</si>
  <si>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</si>
  <si>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</si>
  <si>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</si>
  <si>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</si>
  <si>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</si>
  <si>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</si>
  <si>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</si>
  <si>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</si>
  <si>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</si>
  <si>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</si>
  <si>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</si>
  <si>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</si>
  <si>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</si>
  <si>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</si>
  <si>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</si>
  <si>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</si>
  <si>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</si>
  <si>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</si>
  <si>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</si>
  <si>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</si>
  <si>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</si>
  <si>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</si>
  <si>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</si>
  <si>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</si>
  <si>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</si>
  <si>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</si>
  <si>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</si>
  <si>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</si>
  <si>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</si>
  <si>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</si>
  <si>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</si>
  <si>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</si>
  <si>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</si>
  <si>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</si>
  <si>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</si>
  <si>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</si>
  <si>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</si>
  <si>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</si>
  <si>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</si>
  <si>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</si>
  <si>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</si>
  <si>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</si>
  <si>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</si>
  <si>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</si>
  <si>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</si>
  <si>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</si>
  <si>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</si>
  <si>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</si>
  <si>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</si>
  <si>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</si>
  <si>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</si>
  <si>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</si>
  <si>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</si>
  <si>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</si>
  <si>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</si>
  <si>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</si>
  <si>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</si>
  <si>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</si>
  <si>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</si>
  <si>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</si>
  <si>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</si>
  <si>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</si>
  <si>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</si>
  <si>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</si>
  <si>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</si>
  <si>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</si>
  <si>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</si>
  <si>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</si>
  <si>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</si>
  <si>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</si>
  <si>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</si>
  <si>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</si>
  <si>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</si>
  <si>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</si>
  <si>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</si>
  <si>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</si>
  <si>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</si>
  <si>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</si>
  <si>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</si>
  <si>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</si>
  <si>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</si>
  <si>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</si>
  <si>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</si>
  <si>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</si>
  <si>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</si>
  <si>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</si>
  <si>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</si>
  <si>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</si>
  <si>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</si>
  <si>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</si>
  <si>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</si>
  <si>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</si>
  <si>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</si>
  <si>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</si>
  <si>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</si>
  <si>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</si>
  <si>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</si>
  <si>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</si>
  <si>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</si>
  <si>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</si>
  <si>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</si>
  <si>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</si>
  <si>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</si>
  <si>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</si>
  <si>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</si>
  <si>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</si>
  <si>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</si>
  <si>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</si>
  <si>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</si>
  <si>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</si>
  <si>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</si>
  <si>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</si>
  <si>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</si>
  <si>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</si>
  <si>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</si>
  <si>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</si>
  <si>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</si>
  <si>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</si>
  <si>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</si>
  <si>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</si>
  <si>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</si>
  <si>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</si>
  <si>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</si>
  <si>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</si>
  <si>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</si>
  <si>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</si>
  <si>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</si>
  <si>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</si>
  <si>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</si>
  <si>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</si>
  <si>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</si>
  <si>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</si>
  <si>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</si>
  <si>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</si>
  <si>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</si>
  <si>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</si>
  <si>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</si>
  <si>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</si>
  <si>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</si>
  <si>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</si>
  <si>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</si>
  <si>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</si>
  <si>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</si>
  <si>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</si>
  <si>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</si>
  <si>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</si>
  <si>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</si>
  <si>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</si>
  <si>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</si>
  <si>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</si>
  <si>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</si>
  <si>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</si>
  <si>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</si>
  <si>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</si>
  <si>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</si>
  <si>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</si>
  <si>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</si>
  <si>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</si>
  <si>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</si>
  <si>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</si>
  <si>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</si>
  <si>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</si>
  <si>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</si>
  <si>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</si>
  <si>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</si>
  <si>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</si>
  <si>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</si>
  <si>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</si>
  <si>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</si>
  <si>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</si>
  <si>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</si>
  <si>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</si>
  <si>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</si>
  <si>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</si>
  <si>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</si>
  <si>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</si>
  <si>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</si>
  <si>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</si>
  <si>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</si>
  <si>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</si>
  <si>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</si>
  <si>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</si>
  <si>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</si>
  <si>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</si>
  <si>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</si>
  <si>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</si>
  <si>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</si>
  <si>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</si>
  <si>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</si>
  <si>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</si>
  <si>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</si>
  <si>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</si>
  <si>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</si>
  <si>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</si>
  <si>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</si>
  <si>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</si>
  <si>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</si>
  <si>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</si>
  <si>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</si>
  <si>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</si>
  <si>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</si>
  <si>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</si>
  <si>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</si>
  <si>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</si>
  <si>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</si>
  <si>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</si>
  <si>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</si>
  <si>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</si>
  <si>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</si>
  <si>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</si>
  <si>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</si>
  <si>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</si>
  <si>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</si>
  <si>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</si>
  <si>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</si>
  <si>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</si>
  <si>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</si>
  <si>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</si>
  <si>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</si>
  <si>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</si>
  <si>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</si>
  <si>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</si>
  <si>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</si>
  <si>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</si>
  <si>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</si>
  <si>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</si>
  <si>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</si>
  <si>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</si>
  <si>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</si>
  <si>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</si>
  <si>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</si>
  <si>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</si>
  <si>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</si>
  <si>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</si>
  <si>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</si>
  <si>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</si>
  <si>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</si>
  <si>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</si>
  <si>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</si>
  <si>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</si>
  <si>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</si>
  <si>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</si>
  <si>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</si>
  <si>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</si>
  <si>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</si>
  <si>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</si>
  <si>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</si>
  <si>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</si>
  <si>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</si>
  <si>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</si>
  <si>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</si>
  <si>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</si>
  <si>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</si>
  <si>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</si>
  <si>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</si>
  <si>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</si>
  <si>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</si>
  <si>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</si>
  <si>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</si>
  <si>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</si>
  <si>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</si>
  <si>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</si>
  <si>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</si>
  <si>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</si>
  <si>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</si>
  <si>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</si>
  <si>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</si>
  <si>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</si>
  <si>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</si>
  <si>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</si>
  <si>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</si>
  <si>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</si>
  <si>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</si>
  <si>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</si>
  <si>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</si>
  <si>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</si>
  <si>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</si>
  <si>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</si>
  <si>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</si>
  <si>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</si>
  <si>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</si>
  <si>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</si>
  <si>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</si>
  <si>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</si>
  <si>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</si>
  <si>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</si>
  <si>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</si>
  <si>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</si>
  <si>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</si>
  <si>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</si>
  <si>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</si>
  <si>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</si>
  <si>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</si>
  <si>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</si>
  <si>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</si>
  <si>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</si>
  <si>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</si>
  <si>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</si>
  <si>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</si>
  <si>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</si>
  <si>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</si>
  <si>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</si>
  <si>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</si>
  <si>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</si>
  <si>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</si>
  <si>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</si>
  <si>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</si>
  <si>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</si>
  <si>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</si>
  <si>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</si>
  <si>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</si>
  <si>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</si>
  <si>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</si>
  <si>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</si>
  <si>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</si>
  <si>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</si>
  <si>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</si>
  <si>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</si>
  <si>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</si>
  <si>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</si>
  <si>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</si>
  <si>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</si>
  <si>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</si>
  <si>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</si>
  <si>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</si>
  <si>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</si>
  <si>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</si>
  <si>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</si>
  <si>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</si>
  <si>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</si>
  <si>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</si>
  <si>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</si>
  <si>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</si>
  <si>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</si>
  <si>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</si>
  <si>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</si>
  <si>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</si>
  <si>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</si>
  <si>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</si>
  <si>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</si>
  <si>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</si>
  <si>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</si>
  <si>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</si>
  <si>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</si>
  <si>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</si>
  <si>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</si>
  <si>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</si>
  <si>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</si>
  <si>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</si>
  <si>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</si>
  <si>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</si>
  <si>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</si>
  <si>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</si>
  <si>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</si>
  <si>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</si>
  <si>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</si>
  <si>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</si>
  <si>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</si>
  <si>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</si>
  <si>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</si>
  <si>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</si>
  <si>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</si>
  <si>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</si>
  <si>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</si>
  <si>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</si>
  <si>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</si>
  <si>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</si>
  <si>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</si>
  <si>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</si>
  <si>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</si>
  <si>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</si>
  <si>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</si>
  <si>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</si>
  <si>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</si>
  <si>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</si>
  <si>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</si>
  <si>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</si>
  <si>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</si>
  <si>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</si>
  <si>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</si>
  <si>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</si>
  <si>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</si>
  <si>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</si>
  <si>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</si>
  <si>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</si>
  <si>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</si>
  <si>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</si>
  <si>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</si>
  <si>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</si>
  <si>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</si>
  <si>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</si>
  <si>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</si>
  <si>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</si>
  <si>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</si>
  <si>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</si>
  <si>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</si>
  <si>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</si>
  <si>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</si>
  <si>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</si>
  <si>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</si>
  <si>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</si>
  <si>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</si>
  <si>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</si>
  <si>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</si>
  <si>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</si>
  <si>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</si>
  <si>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</si>
  <si>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</si>
  <si>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</si>
  <si>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</si>
  <si>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</si>
  <si>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</si>
  <si>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</si>
  <si>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</si>
  <si>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</si>
  <si>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</si>
  <si>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</si>
  <si>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</si>
  <si>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</si>
  <si>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</si>
  <si>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</si>
  <si>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</si>
  <si>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</si>
  <si>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</si>
  <si>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</si>
  <si>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</si>
  <si>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</si>
  <si>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</si>
  <si>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</si>
  <si>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</si>
  <si>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</si>
  <si>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</si>
  <si>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</si>
  <si>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</si>
  <si>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</si>
  <si>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</si>
  <si>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</si>
  <si>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</si>
  <si>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</si>
  <si>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</si>
  <si>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</si>
  <si>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</si>
  <si>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</si>
  <si>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</si>
  <si>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</si>
  <si>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</si>
  <si>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</si>
  <si>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</si>
  <si>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</si>
  <si>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</si>
  <si>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</si>
  <si>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</si>
  <si>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</si>
  <si>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</si>
  <si>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</si>
  <si>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</si>
  <si>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</si>
  <si>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</si>
  <si>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</si>
  <si>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</si>
  <si>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</si>
  <si>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</si>
  <si>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</si>
  <si>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</si>
  <si>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</si>
  <si>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</si>
  <si>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</si>
  <si>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</si>
  <si>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</si>
  <si>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</si>
  <si>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</si>
  <si>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</si>
  <si>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</si>
  <si>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</si>
  <si>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</si>
  <si>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</si>
  <si>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</si>
  <si>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</si>
  <si>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</si>
  <si>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</si>
  <si>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</si>
  <si>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</si>
  <si>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</si>
  <si>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</si>
  <si>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</si>
  <si>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</si>
  <si>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</si>
  <si>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</si>
  <si>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</si>
  <si>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</si>
  <si>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</si>
  <si>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</si>
  <si>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</si>
  <si>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</si>
  <si>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</si>
  <si>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</si>
  <si>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</si>
  <si>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</si>
  <si>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</si>
  <si>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</si>
  <si>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</si>
  <si>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</si>
  <si>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</si>
  <si>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</si>
  <si>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</si>
  <si>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</si>
  <si>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</si>
  <si>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</si>
  <si>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</si>
  <si>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</si>
  <si>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</si>
  <si>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</si>
  <si>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</si>
  <si>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</si>
  <si>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</si>
  <si>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</si>
  <si>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</si>
  <si>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</si>
  <si>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</si>
  <si>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</si>
  <si>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</si>
  <si>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</si>
  <si>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</si>
  <si>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</si>
  <si>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</si>
  <si>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</si>
  <si>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</si>
  <si>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</si>
  <si>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</si>
  <si>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</si>
  <si>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</si>
  <si>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</si>
  <si>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</si>
  <si>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</si>
  <si>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</si>
  <si>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</si>
  <si>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</si>
  <si>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</si>
  <si>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</si>
  <si>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</si>
  <si>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</si>
  <si>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</si>
  <si>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</si>
  <si>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</si>
  <si>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</si>
  <si>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</si>
  <si>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</si>
  <si>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</si>
  <si>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</si>
  <si>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</si>
  <si>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</si>
  <si>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</si>
  <si>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</si>
  <si>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</si>
  <si>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</si>
  <si>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</si>
  <si>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</si>
  <si>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</si>
  <si>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</si>
  <si>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</si>
  <si>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</si>
  <si>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</si>
  <si>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</si>
  <si>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</si>
  <si>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</si>
  <si>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</si>
  <si>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</si>
  <si>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</si>
  <si>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</si>
  <si>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</si>
  <si>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</si>
  <si>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</si>
  <si>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</si>
  <si>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</si>
  <si>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</si>
  <si>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</si>
  <si>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</si>
  <si>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</si>
  <si>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</si>
  <si>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</si>
  <si>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</si>
  <si>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</si>
  <si>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</si>
  <si>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</si>
  <si>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</si>
  <si>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</si>
  <si>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</si>
  <si>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</si>
  <si>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</si>
  <si>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</si>
  <si>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</si>
  <si>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</si>
  <si>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</si>
  <si>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</si>
  <si>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</si>
  <si>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</si>
  <si>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</si>
  <si>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</si>
  <si>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</si>
  <si>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</si>
  <si>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</si>
  <si>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</si>
  <si>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</si>
  <si>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</si>
  <si>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</si>
  <si>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</si>
  <si>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</si>
  <si>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</si>
  <si>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</si>
  <si>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</si>
  <si>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</si>
  <si>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</si>
  <si>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</si>
  <si>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</si>
  <si>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</si>
  <si>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</si>
  <si>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</si>
  <si>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</si>
  <si>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</si>
  <si>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</si>
  <si>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</si>
  <si>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</si>
  <si>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</si>
  <si>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</si>
  <si>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</si>
  <si>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</si>
  <si>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</si>
  <si>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</si>
  <si>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</si>
  <si>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</si>
  <si>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</si>
  <si>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</si>
  <si>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</si>
  <si>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</si>
  <si>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</si>
  <si>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</si>
  <si>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</si>
  <si>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</si>
  <si>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</si>
  <si>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</si>
  <si>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</si>
  <si>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</si>
  <si>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</si>
  <si>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</si>
  <si>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</si>
  <si>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</si>
  <si>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</si>
  <si>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</si>
  <si>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</si>
  <si>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</si>
  <si>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</si>
  <si>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</si>
  <si>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</si>
  <si>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</si>
  <si>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</si>
  <si>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</si>
  <si>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</si>
  <si>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</si>
  <si>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</si>
  <si>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</si>
  <si>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</si>
  <si>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</si>
  <si>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</si>
  <si>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</si>
  <si>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</si>
  <si>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</si>
  <si>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</si>
  <si>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</si>
  <si>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</si>
  <si>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</si>
  <si>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</si>
  <si>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</si>
  <si>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</si>
  <si>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</si>
  <si>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</si>
  <si>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</si>
  <si>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</si>
  <si>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</si>
  <si>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</si>
  <si>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</si>
  <si>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</si>
  <si>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</si>
  <si>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</si>
  <si>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</si>
  <si>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</si>
  <si>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</si>
  <si>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</si>
  <si>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</si>
  <si>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</si>
  <si>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</si>
  <si>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</si>
  <si>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</si>
  <si>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</si>
  <si>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</si>
  <si>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</si>
  <si>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</si>
  <si>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</si>
  <si>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</si>
  <si>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</si>
  <si>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</si>
  <si>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</si>
  <si>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</si>
  <si>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</si>
  <si>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</si>
  <si>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</si>
  <si>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</si>
  <si>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</si>
  <si>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</si>
  <si>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</si>
  <si>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</si>
  <si>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</si>
  <si>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</si>
  <si>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</si>
  <si>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</si>
  <si>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</si>
  <si>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</si>
  <si>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</si>
  <si>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</si>
  <si>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</si>
  <si>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</si>
  <si>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</si>
  <si>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</si>
  <si>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</si>
  <si>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</si>
  <si>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</si>
  <si>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</si>
  <si>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</si>
  <si>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</si>
  <si>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</si>
  <si>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</si>
  <si>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</si>
  <si>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</si>
  <si>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</si>
  <si>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</si>
  <si>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</si>
  <si>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</si>
  <si>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</si>
  <si>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</si>
  <si>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</si>
  <si>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</si>
  <si>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</si>
  <si>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</si>
  <si>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</si>
  <si>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</si>
  <si>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</si>
  <si>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</si>
  <si>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</si>
  <si>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</si>
  <si>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</si>
  <si>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</si>
  <si>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</si>
  <si>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</si>
  <si>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</si>
  <si>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</si>
  <si>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</si>
  <si>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</si>
  <si>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</si>
  <si>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</si>
  <si>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</si>
  <si>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</si>
  <si>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</si>
  <si>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</si>
  <si>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</si>
  <si>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</si>
  <si>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</si>
  <si>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</si>
  <si>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</si>
  <si>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</si>
  <si>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</si>
  <si>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</si>
  <si>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</si>
  <si>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</si>
  <si>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</si>
  <si>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</si>
  <si>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</si>
  <si>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</si>
  <si>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</si>
  <si>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</si>
  <si>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</si>
  <si>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</si>
  <si>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</si>
  <si>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</si>
  <si>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</si>
  <si>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</si>
  <si>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</si>
  <si>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</si>
  <si>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</si>
  <si>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</si>
  <si>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</si>
  <si>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</si>
  <si>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</si>
  <si>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</si>
  <si>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</si>
  <si>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</si>
  <si>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</si>
  <si>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</si>
  <si>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</si>
  <si>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</si>
  <si>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</si>
  <si>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</si>
  <si>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</si>
  <si>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</si>
  <si>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</si>
  <si>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</si>
  <si>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</si>
  <si>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</si>
  <si>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</si>
  <si>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</si>
  <si>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</si>
  <si>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</si>
  <si>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</si>
  <si>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</si>
  <si>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</si>
  <si>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</si>
  <si>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</si>
  <si>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</si>
  <si>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</si>
  <si>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</si>
  <si>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</si>
  <si>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</si>
  <si>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</si>
  <si>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</si>
  <si>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</si>
  <si>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</si>
  <si>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</si>
  <si>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</si>
  <si>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</si>
  <si>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</si>
  <si>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</si>
  <si>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</si>
  <si>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</si>
  <si>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</si>
  <si>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</si>
  <si>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</si>
  <si>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</si>
  <si>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</si>
  <si>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</si>
  <si>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</si>
  <si>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</si>
  <si>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</si>
  <si>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</si>
  <si>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</si>
  <si>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</si>
  <si>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</si>
  <si>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</si>
  <si>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</si>
  <si>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</si>
  <si>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</si>
  <si>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</si>
  <si>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</si>
  <si>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</si>
  <si>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</si>
  <si>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</si>
  <si>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</si>
  <si>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</si>
  <si>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</si>
  <si>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</si>
  <si>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</si>
  <si>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</si>
  <si>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</si>
  <si>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</si>
  <si>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</si>
  <si>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</si>
  <si>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</si>
  <si>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</si>
  <si>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</si>
  <si>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</si>
  <si>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</si>
  <si>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</si>
  <si>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</si>
  <si>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</si>
  <si>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</si>
  <si>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</si>
  <si>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</si>
  <si>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</si>
  <si>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</si>
  <si>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</si>
  <si>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</si>
  <si>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</si>
  <si>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</si>
  <si>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</si>
  <si>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</si>
  <si>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</si>
  <si>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</si>
  <si>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</si>
  <si>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</si>
  <si>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</si>
  <si>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</si>
  <si>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</si>
  <si>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</si>
  <si>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</si>
  <si>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</si>
  <si>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</si>
  <si>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</si>
  <si>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</si>
  <si>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</si>
  <si>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</si>
  <si>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</si>
  <si>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</si>
  <si>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</si>
  <si>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</si>
  <si>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</si>
  <si>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</si>
  <si>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</si>
  <si>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</si>
  <si>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</si>
  <si>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</si>
  <si>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</si>
  <si>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</si>
  <si>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</si>
  <si>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</si>
  <si>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</si>
  <si>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</si>
  <si>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</si>
  <si>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</si>
  <si>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</si>
  <si>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</si>
  <si>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</si>
  <si>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</si>
  <si>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</si>
  <si>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</si>
  <si>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</si>
  <si>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</si>
  <si>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</si>
  <si>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</si>
  <si>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</si>
  <si>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</si>
  <si>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</si>
  <si>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</si>
  <si>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</si>
  <si>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</si>
  <si>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</si>
  <si>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</si>
  <si>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</si>
  <si>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</si>
  <si>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</si>
  <si>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</si>
  <si>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</si>
  <si>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</si>
  <si>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</si>
  <si>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</si>
  <si>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</si>
  <si>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</si>
  <si>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</si>
  <si>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</si>
  <si>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</si>
  <si>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</si>
  <si>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</si>
  <si>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</si>
  <si>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</si>
  <si>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</si>
  <si>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</si>
  <si>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</si>
  <si>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</si>
  <si>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</si>
  <si>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</si>
  <si>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</si>
  <si>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</si>
  <si>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</si>
  <si>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</si>
  <si>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</si>
  <si>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</si>
  <si>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</si>
  <si>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</si>
  <si>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</si>
  <si>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</si>
  <si>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</si>
  <si>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</si>
  <si>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</si>
  <si>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</si>
  <si>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</si>
  <si>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</si>
  <si>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</si>
  <si>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</si>
  <si>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</si>
  <si>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</si>
  <si>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</si>
  <si>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</si>
  <si>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</si>
  <si>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</si>
  <si>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</si>
  <si>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</si>
  <si>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</si>
  <si>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</si>
  <si>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</si>
  <si>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</si>
  <si>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</si>
  <si>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</si>
  <si>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</si>
  <si>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</si>
  <si>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</si>
  <si>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</si>
  <si>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</si>
  <si>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</si>
  <si>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</si>
  <si>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</si>
  <si>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</si>
  <si>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</si>
  <si>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</si>
  <si>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</si>
  <si>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</si>
  <si>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</si>
  <si>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</si>
  <si>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</si>
  <si>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</si>
  <si>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</si>
  <si>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</si>
  <si>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</si>
  <si>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</si>
  <si>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</si>
  <si>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</si>
  <si>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</si>
  <si>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</si>
  <si>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</si>
  <si>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</si>
  <si>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</si>
  <si>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</si>
  <si>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</si>
  <si>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</si>
  <si>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</si>
  <si>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</si>
  <si>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</si>
  <si>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</si>
  <si>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</si>
  <si>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</si>
  <si>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</si>
  <si>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</si>
  <si>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</si>
  <si>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</si>
  <si>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</si>
  <si>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</si>
  <si>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</si>
  <si>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</si>
  <si>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</si>
  <si>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</si>
  <si>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</si>
  <si>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</si>
  <si>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</si>
  <si>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</si>
  <si>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</si>
  <si>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</si>
  <si>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</si>
  <si>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</si>
  <si>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</si>
  <si>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</si>
  <si>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</si>
  <si>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</si>
  <si>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</si>
  <si>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</si>
  <si>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</si>
  <si>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</si>
  <si>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</si>
  <si>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</si>
  <si>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</si>
  <si>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</si>
  <si>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</si>
  <si>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</si>
  <si>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</si>
  <si>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</si>
  <si>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</si>
  <si>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</si>
  <si>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</si>
  <si>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</si>
  <si>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</si>
  <si>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</si>
  <si>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</si>
  <si>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</si>
  <si>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</si>
  <si>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</si>
  <si>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</si>
  <si>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</si>
  <si>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</si>
  <si>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</si>
  <si>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</si>
  <si>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</si>
  <si>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</si>
  <si>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</si>
  <si>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</si>
  <si>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</si>
  <si>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</si>
  <si>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</si>
  <si>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</si>
  <si>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</si>
  <si>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</si>
  <si>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</si>
  <si>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</si>
  <si>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</si>
  <si>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</si>
  <si>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</si>
  <si>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</si>
  <si>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</si>
  <si>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</si>
  <si>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</si>
  <si>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</si>
  <si>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</si>
  <si>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</si>
  <si>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</si>
  <si>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</si>
  <si>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</si>
  <si>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</si>
  <si>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</si>
  <si>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</si>
  <si>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</si>
  <si>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</si>
  <si>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</si>
  <si>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</si>
  <si>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</si>
  <si>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</si>
  <si>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</si>
  <si>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</si>
  <si>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</si>
  <si>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</si>
  <si>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</si>
  <si>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</si>
  <si>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</si>
  <si>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</si>
  <si>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</si>
  <si>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</si>
  <si>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</si>
  <si>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</si>
  <si>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</si>
  <si>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</si>
  <si>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</si>
  <si>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</si>
  <si>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</si>
  <si>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</si>
  <si>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</si>
  <si>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</si>
  <si>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</si>
  <si>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</si>
  <si>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</si>
  <si>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</si>
  <si>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</si>
  <si>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</si>
  <si>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</si>
  <si>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</si>
  <si>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</si>
  <si>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</si>
  <si>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</si>
  <si>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</si>
  <si>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</si>
  <si>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</si>
  <si>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</si>
  <si>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</si>
  <si>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</si>
  <si>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</si>
  <si>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</si>
  <si>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</si>
  <si>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</si>
  <si>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</si>
  <si>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</si>
  <si>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</si>
  <si>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</si>
  <si>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</si>
  <si>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</si>
  <si>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</si>
  <si>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</si>
  <si>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</si>
  <si>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</si>
  <si>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</si>
  <si>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</si>
  <si>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</si>
  <si>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</si>
  <si>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</si>
  <si>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</si>
  <si>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</si>
  <si>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</si>
  <si>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</si>
  <si>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</si>
  <si>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</si>
  <si>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</si>
  <si>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</si>
  <si>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</si>
  <si>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</si>
  <si>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</si>
  <si>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</si>
  <si>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</si>
  <si>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</si>
  <si>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</si>
  <si>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</si>
  <si>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</si>
  <si>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</si>
  <si>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</si>
  <si>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</si>
  <si>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</si>
  <si>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</si>
  <si>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</si>
  <si>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</si>
  <si>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</si>
  <si>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</si>
  <si>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</si>
  <si>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</si>
  <si>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</si>
  <si>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</si>
  <si>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</si>
  <si>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</si>
  <si>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</si>
  <si>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</si>
  <si>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</si>
  <si>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</si>
  <si>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</si>
  <si>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</si>
  <si>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</si>
  <si>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</si>
  <si>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</si>
  <si>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</si>
  <si>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</si>
  <si>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</si>
  <si>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</si>
  <si>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</si>
  <si>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</si>
  <si>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</si>
  <si>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</si>
  <si>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</si>
  <si>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</si>
  <si>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</si>
  <si>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</si>
  <si>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</si>
  <si>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</si>
  <si>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</si>
  <si>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</si>
  <si>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</si>
  <si>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</si>
  <si>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</si>
  <si>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</si>
  <si>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</si>
  <si>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</si>
  <si>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</si>
  <si>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</si>
  <si>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</si>
  <si>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</si>
  <si>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</si>
  <si>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</si>
  <si>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</si>
  <si>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</si>
  <si>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</si>
  <si>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</si>
  <si>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</si>
  <si>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</si>
  <si>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</si>
  <si>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</si>
  <si>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</si>
  <si>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</si>
  <si>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</si>
  <si>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</si>
  <si>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</si>
  <si>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</si>
  <si>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</si>
  <si>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</si>
  <si>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</si>
  <si>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</si>
  <si>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</si>
  <si>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</si>
  <si>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</si>
  <si>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</si>
  <si>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</si>
  <si>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</si>
  <si>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</si>
  <si>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</si>
  <si>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</si>
  <si>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</si>
  <si>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</si>
  <si>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</si>
  <si>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</si>
  <si>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</si>
  <si>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</si>
  <si>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</si>
  <si>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</si>
  <si>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</si>
  <si>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</si>
  <si>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</si>
  <si>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</si>
  <si>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</si>
  <si>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</si>
  <si>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</si>
  <si>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</si>
  <si>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</si>
  <si>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</si>
  <si>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</si>
  <si>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</si>
  <si>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</si>
  <si>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</si>
  <si>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</si>
  <si>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</si>
  <si>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</si>
  <si>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</si>
  <si>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</si>
  <si>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</si>
  <si>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</si>
  <si>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</si>
  <si>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</si>
  <si>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</si>
  <si>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</si>
  <si>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</si>
  <si>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</si>
  <si>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</si>
  <si>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</si>
  <si>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</si>
  <si>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</si>
  <si>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</si>
  <si>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</si>
  <si>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</si>
  <si>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</si>
  <si>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</si>
  <si>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</si>
  <si>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</si>
  <si>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</si>
  <si>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</si>
  <si>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</si>
  <si>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</si>
  <si>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</si>
  <si>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</si>
  <si>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</si>
  <si>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</si>
  <si>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</si>
  <si>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</si>
  <si>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</si>
  <si>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</si>
  <si>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</si>
  <si>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</si>
  <si>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</si>
  <si>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</si>
  <si>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</si>
  <si>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</si>
  <si>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</si>
  <si>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</si>
  <si>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</si>
  <si>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</si>
  <si>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</si>
  <si>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</si>
  <si>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</si>
  <si>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</si>
  <si>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</si>
  <si>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</si>
  <si>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</si>
  <si>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</si>
  <si>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</si>
  <si>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</si>
  <si>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</si>
  <si>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</si>
  <si>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</si>
  <si>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</si>
  <si>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</si>
  <si>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</si>
  <si>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</si>
  <si>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</si>
  <si>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</si>
  <si>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</si>
  <si>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</si>
  <si>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</si>
  <si>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</si>
  <si>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</si>
  <si>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</si>
  <si>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</si>
  <si>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</si>
  <si>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</si>
  <si>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</si>
  <si>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</si>
  <si>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</si>
  <si>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</si>
  <si>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</si>
  <si>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</si>
  <si>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</si>
  <si>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</si>
  <si>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</si>
  <si>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</si>
  <si>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</si>
  <si>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</si>
  <si>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</si>
  <si>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</si>
  <si>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</si>
  <si>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</si>
  <si>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</si>
  <si>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</si>
  <si>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</si>
  <si>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</si>
  <si>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</si>
  <si>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</si>
  <si>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</si>
  <si>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</si>
  <si>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</si>
  <si>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</si>
  <si>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</si>
  <si>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</si>
  <si>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</si>
  <si>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</si>
  <si>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</si>
  <si>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</si>
  <si>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</si>
  <si>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</si>
  <si>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</si>
  <si>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</si>
  <si>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</si>
  <si>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</si>
  <si>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</si>
  <si>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</si>
  <si>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</si>
  <si>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</si>
  <si>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</si>
  <si>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</si>
  <si>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</si>
  <si>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</si>
  <si>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</si>
  <si>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</si>
  <si>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</si>
  <si>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</si>
  <si>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</si>
  <si>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</si>
  <si>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</si>
  <si>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</si>
  <si>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</si>
  <si>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</si>
  <si>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</si>
  <si>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</si>
  <si>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</si>
  <si>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</si>
  <si>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</si>
  <si>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</si>
  <si>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</si>
  <si>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</si>
  <si>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</si>
  <si>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</si>
  <si>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</si>
  <si>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</si>
  <si>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</si>
  <si>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</si>
  <si>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</si>
  <si>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</si>
  <si>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</si>
  <si>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</si>
  <si>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</si>
  <si>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</si>
  <si>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</si>
  <si>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</si>
  <si>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</si>
  <si>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</si>
  <si>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</si>
  <si>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</si>
  <si>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</si>
  <si>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</si>
  <si>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</si>
  <si>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</si>
  <si>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</si>
  <si>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</si>
  <si>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</si>
  <si>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</si>
  <si>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</si>
  <si>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</si>
  <si>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</si>
  <si>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</si>
  <si>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</si>
  <si>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</si>
  <si>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</si>
  <si>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</si>
  <si>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</si>
  <si>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</si>
  <si>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</si>
  <si>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</si>
  <si>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</si>
  <si>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</si>
  <si>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</si>
  <si>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</si>
  <si>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</si>
  <si>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</si>
  <si>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</si>
  <si>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</si>
  <si>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</si>
  <si>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</si>
  <si>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</si>
  <si>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</si>
  <si>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</si>
  <si>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</si>
  <si>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</si>
  <si>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</si>
  <si>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</si>
  <si>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</si>
  <si>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</si>
  <si>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</si>
  <si>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</si>
  <si>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</si>
  <si>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</si>
  <si>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</si>
  <si>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</si>
  <si>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</si>
  <si>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</si>
  <si>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</si>
  <si>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</si>
  <si>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</si>
  <si>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</si>
  <si>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</si>
  <si>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</si>
  <si>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</si>
  <si>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</si>
  <si>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</si>
  <si>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</si>
  <si>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</si>
  <si>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</si>
  <si>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</si>
  <si>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</si>
  <si>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</si>
  <si>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</si>
  <si>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</si>
  <si>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</si>
  <si>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</si>
  <si>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</si>
  <si>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</si>
  <si>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</si>
  <si>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</si>
  <si>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</si>
  <si>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</si>
  <si>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</si>
  <si>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</si>
  <si>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</si>
  <si>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</si>
  <si>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</si>
  <si>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</si>
  <si>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</si>
  <si>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</si>
  <si>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</si>
  <si>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</si>
  <si>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</si>
  <si>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</si>
  <si>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</si>
  <si>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</si>
  <si>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</si>
  <si>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</si>
  <si>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</si>
  <si>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</si>
  <si>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</si>
  <si>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</si>
  <si>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</si>
  <si>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</si>
  <si>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</si>
  <si>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</si>
  <si>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</si>
  <si>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</si>
  <si>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</si>
  <si>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</si>
  <si>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</si>
  <si>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</si>
  <si>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</si>
  <si>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</si>
  <si>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</si>
  <si>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</si>
  <si>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</si>
  <si>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</si>
  <si>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</si>
  <si>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</si>
  <si>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</si>
  <si>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</si>
  <si>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</si>
  <si>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</si>
  <si>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</si>
  <si>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</si>
  <si>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</si>
  <si>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</si>
  <si>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</si>
  <si>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</si>
  <si>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</si>
  <si>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</si>
  <si>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</si>
  <si>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</si>
  <si>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</si>
  <si>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</si>
  <si>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</si>
  <si>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</si>
  <si>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</si>
  <si>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</si>
  <si>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</si>
  <si>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</si>
  <si>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</si>
  <si>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</si>
  <si>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</si>
  <si>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</si>
  <si>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</si>
  <si>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</si>
  <si>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</si>
  <si>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</si>
  <si>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</si>
  <si>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</si>
  <si>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</si>
  <si>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</si>
  <si>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</si>
  <si>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</si>
  <si>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</si>
  <si>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</si>
  <si>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</si>
  <si>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</si>
  <si>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</si>
  <si>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</si>
  <si>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</si>
  <si>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</si>
  <si>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</si>
  <si>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</si>
  <si>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</si>
  <si>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</si>
  <si>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</si>
  <si>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</si>
  <si>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</si>
  <si>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</si>
  <si>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</si>
  <si>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</si>
  <si>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</si>
  <si>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</si>
  <si>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</si>
  <si>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</si>
  <si>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</si>
  <si>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</si>
  <si>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</si>
  <si>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</si>
  <si>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</si>
  <si>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</si>
  <si>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</si>
  <si>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</si>
  <si>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</si>
  <si>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</si>
  <si>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</si>
  <si>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</si>
  <si>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</si>
  <si>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</si>
  <si>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</si>
  <si>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</si>
  <si>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</si>
  <si>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</si>
  <si>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</si>
  <si>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</si>
  <si>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</si>
  <si>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</si>
  <si>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</si>
  <si>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</si>
  <si>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</si>
  <si>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</si>
  <si>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</si>
  <si>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</si>
  <si>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</si>
  <si>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</si>
  <si>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</si>
  <si>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</si>
  <si>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</si>
  <si>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</si>
  <si>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</si>
  <si>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</si>
  <si>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</si>
  <si>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</si>
  <si>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</si>
  <si>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</si>
  <si>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</si>
  <si>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</si>
  <si>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</si>
  <si>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</si>
  <si>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</si>
  <si>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</si>
  <si>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</si>
  <si>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</si>
  <si>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</si>
  <si>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</si>
  <si>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</si>
  <si>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</si>
  <si>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</si>
  <si>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</si>
  <si>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</si>
  <si>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</si>
  <si>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</si>
  <si>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</si>
  <si>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</si>
  <si>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</si>
  <si>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</si>
  <si>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</si>
  <si>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</si>
  <si>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</si>
  <si>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</si>
  <si>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</si>
  <si>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</si>
  <si>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</si>
  <si>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</si>
  <si>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</si>
  <si>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</si>
  <si>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</si>
  <si>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</si>
  <si>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</si>
  <si>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</si>
  <si>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</si>
  <si>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</si>
  <si>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</si>
  <si>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</si>
  <si>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</si>
  <si>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</si>
  <si>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</si>
  <si>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</si>
  <si>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</si>
  <si>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</si>
  <si>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</si>
  <si>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</si>
  <si>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</si>
  <si>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</si>
  <si>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</si>
  <si>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</si>
  <si>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</si>
  <si>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</si>
  <si>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</si>
  <si>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</si>
  <si>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</si>
  <si>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</si>
  <si>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</si>
  <si>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</si>
  <si>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</si>
  <si>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</si>
  <si>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</si>
  <si>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</si>
  <si>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</si>
  <si>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</si>
  <si>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</si>
  <si>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</si>
  <si>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</si>
  <si>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</si>
  <si>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</si>
  <si>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</si>
  <si>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</si>
  <si>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</si>
  <si>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</si>
  <si>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</si>
  <si>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</si>
  <si>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</si>
  <si>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</si>
  <si>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</si>
  <si>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</si>
  <si>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</si>
  <si>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</si>
  <si>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</si>
  <si>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</si>
  <si>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</si>
  <si>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</si>
  <si>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</si>
  <si>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</si>
  <si>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</si>
  <si>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</si>
  <si>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</si>
  <si>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</si>
  <si>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</si>
  <si>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</si>
  <si>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</si>
  <si>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</si>
  <si>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</si>
  <si>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</si>
  <si>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</si>
  <si>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</si>
  <si>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</si>
  <si>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</si>
  <si>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</si>
  <si>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</si>
  <si>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</si>
  <si>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</si>
  <si>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</si>
  <si>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</si>
  <si>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</si>
  <si>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</si>
  <si>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</si>
  <si>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</si>
  <si>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</si>
  <si>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</si>
  <si>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</si>
  <si>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</si>
  <si>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</si>
  <si>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</si>
  <si>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</si>
  <si>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</si>
  <si>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</si>
  <si>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</si>
  <si>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</si>
  <si>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</si>
  <si>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</si>
  <si>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</si>
  <si>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</si>
  <si>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</si>
  <si>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</si>
  <si>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</si>
  <si>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</si>
  <si>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</si>
  <si>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</si>
  <si>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</si>
  <si>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</si>
  <si>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</si>
  <si>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</si>
  <si>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</si>
  <si>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</si>
  <si>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</si>
  <si>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</si>
  <si>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</si>
  <si>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</si>
  <si>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</si>
  <si>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</si>
  <si>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</si>
  <si>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</si>
  <si>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</si>
  <si>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</si>
  <si>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</si>
  <si>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</si>
  <si>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</si>
  <si>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</si>
  <si>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</si>
  <si>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</si>
  <si>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</si>
  <si>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</si>
  <si>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</si>
  <si>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</si>
  <si>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</si>
  <si>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</si>
  <si>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</si>
  <si>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</si>
  <si>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</si>
  <si>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</si>
  <si>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</si>
  <si>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</si>
  <si>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</si>
  <si>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</si>
  <si>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</si>
  <si>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</si>
  <si>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</si>
  <si>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</si>
  <si>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</si>
  <si>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</si>
  <si>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</si>
  <si>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</si>
  <si>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</si>
  <si>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</si>
  <si>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</si>
  <si>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</si>
  <si>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</si>
  <si>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</si>
  <si>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</si>
  <si>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</si>
  <si>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</si>
  <si>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</si>
  <si>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</si>
  <si>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</si>
  <si>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</si>
  <si>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</si>
  <si>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</si>
  <si>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</si>
  <si>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</si>
  <si>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</si>
  <si>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</si>
  <si>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</si>
  <si>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</si>
  <si>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</si>
  <si>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</si>
  <si>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</si>
  <si>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</si>
  <si>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</si>
  <si>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</si>
  <si>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</si>
  <si>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</si>
  <si>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</si>
  <si>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</si>
  <si>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</si>
  <si>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</si>
  <si>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</si>
  <si>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</si>
  <si>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</si>
  <si>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</si>
  <si>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</si>
  <si>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</si>
  <si>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</si>
  <si>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</si>
  <si>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</si>
  <si>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</si>
  <si>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</si>
  <si>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</si>
  <si>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</si>
  <si>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</si>
  <si>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</si>
  <si>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</si>
  <si>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</si>
  <si>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</si>
  <si>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</si>
  <si>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</si>
  <si>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</si>
  <si>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</si>
  <si>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</si>
  <si>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</si>
  <si>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</si>
  <si>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</si>
  <si>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</si>
  <si>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</si>
  <si>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</si>
  <si>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</si>
  <si>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</si>
  <si>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</si>
  <si>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</si>
  <si>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</si>
  <si>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</si>
  <si>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</si>
  <si>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</si>
  <si>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</si>
  <si>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</si>
  <si>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</si>
  <si>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</si>
  <si>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</si>
  <si>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</si>
  <si>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</si>
  <si>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</si>
  <si>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</si>
  <si>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</si>
  <si>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</si>
  <si>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</si>
  <si>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</si>
  <si>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</si>
  <si>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</si>
  <si>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</si>
  <si>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</si>
  <si>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</si>
  <si>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</si>
  <si>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</si>
  <si>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</si>
  <si>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</si>
  <si>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</si>
  <si>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</si>
  <si>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</si>
  <si>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</si>
  <si>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</si>
  <si>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</si>
  <si>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</si>
  <si>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</si>
  <si>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</si>
  <si>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</si>
  <si>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</si>
  <si>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</si>
  <si>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</si>
  <si>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</si>
  <si>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</si>
  <si>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</si>
  <si>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</si>
  <si>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</si>
  <si>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</si>
  <si>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</si>
  <si>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</si>
  <si>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</si>
  <si>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</si>
  <si>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</si>
  <si>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</si>
  <si>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</si>
  <si>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</si>
  <si>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</si>
  <si>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</si>
  <si>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</si>
  <si>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</si>
  <si>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</si>
  <si>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</si>
  <si>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</si>
  <si>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</si>
  <si>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</si>
  <si>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</si>
  <si>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</si>
  <si>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</si>
  <si>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</si>
  <si>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</si>
  <si>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</si>
  <si>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</si>
  <si>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</si>
  <si>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</si>
  <si>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</si>
  <si>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</si>
  <si>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</si>
  <si>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</si>
  <si>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</si>
  <si>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</si>
  <si>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</si>
  <si>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</si>
  <si>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</si>
  <si>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</si>
  <si>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</si>
  <si>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</si>
  <si>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</si>
  <si>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</si>
  <si>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</si>
  <si>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</si>
  <si>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</si>
  <si>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</si>
  <si>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</si>
  <si>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</si>
  <si>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</si>
  <si>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</si>
  <si>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</si>
  <si>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</si>
  <si>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</si>
  <si>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</si>
  <si>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</si>
  <si>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</si>
  <si>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</si>
  <si>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</si>
  <si>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</si>
  <si>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</si>
  <si>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</si>
  <si>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</si>
  <si>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</si>
  <si>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</si>
  <si>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</si>
  <si>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</si>
  <si>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</si>
  <si>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</si>
  <si>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</si>
  <si>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</si>
  <si>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</si>
  <si>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</si>
  <si>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</si>
  <si>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</si>
  <si>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</si>
  <si>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</si>
  <si>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</si>
  <si>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</si>
  <si>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</si>
  <si>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</si>
  <si>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</si>
  <si>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</si>
  <si>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</si>
  <si>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</si>
  <si>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</si>
  <si>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</si>
  <si>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</si>
  <si>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</si>
  <si>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</si>
  <si>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</si>
  <si>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</si>
  <si>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</si>
  <si>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</si>
  <si>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</si>
  <si>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</si>
  <si>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</si>
  <si>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</si>
  <si>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</si>
  <si>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</si>
  <si>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</si>
  <si>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</si>
  <si>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</si>
  <si>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</si>
  <si>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</si>
  <si>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</si>
  <si>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</si>
  <si>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</si>
  <si>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</si>
  <si>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</si>
  <si>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</si>
  <si>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</si>
  <si>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</si>
  <si>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</si>
  <si>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</si>
  <si>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</si>
  <si>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</si>
  <si>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</si>
  <si>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</si>
  <si>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</si>
  <si>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</si>
  <si>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</si>
  <si>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</si>
  <si>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</si>
  <si>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</si>
  <si>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</si>
  <si>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</si>
  <si>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</si>
  <si>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</si>
  <si>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</si>
  <si>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</si>
  <si>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</si>
  <si>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</si>
  <si>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</si>
  <si>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</si>
  <si>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</si>
  <si>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</si>
  <si>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</si>
  <si>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</si>
  <si>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</si>
  <si>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</si>
  <si>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</si>
  <si>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</si>
  <si>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</si>
  <si>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</si>
  <si>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</si>
  <si>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</si>
  <si>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</si>
  <si>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</si>
  <si>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</si>
  <si>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</si>
  <si>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</si>
  <si>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</si>
  <si>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</si>
  <si>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</si>
  <si>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</si>
  <si>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</si>
  <si>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</si>
  <si>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</si>
  <si>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</si>
  <si>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</si>
  <si>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</si>
  <si>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</si>
  <si>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</si>
  <si>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</si>
  <si>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</si>
  <si>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</si>
  <si>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</si>
  <si>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</si>
  <si>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</si>
  <si>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</si>
  <si>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</si>
  <si>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</si>
  <si>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</si>
  <si>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</si>
  <si>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</si>
  <si>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</si>
  <si>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</si>
  <si>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</si>
  <si>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</si>
  <si>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</si>
  <si>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</si>
  <si>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</si>
  <si>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</si>
  <si>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</si>
  <si>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</si>
  <si>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</si>
  <si>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</si>
  <si>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</si>
  <si>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</si>
  <si>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</si>
  <si>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</si>
  <si>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</si>
  <si>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</si>
  <si>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</si>
  <si>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</si>
  <si>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</si>
  <si>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</si>
  <si>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</si>
  <si>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</si>
  <si>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</si>
  <si>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</si>
  <si>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</si>
  <si>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</si>
  <si>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</si>
  <si>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</si>
  <si>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</si>
  <si>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</si>
  <si>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</si>
  <si>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</si>
  <si>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</si>
  <si>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</si>
  <si>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</si>
  <si>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</si>
  <si>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</si>
  <si>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</si>
  <si>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</si>
  <si>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</si>
  <si>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</si>
  <si>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</si>
  <si>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</si>
  <si>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</si>
  <si>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</si>
  <si>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</si>
  <si>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</si>
  <si>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</si>
  <si>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</si>
  <si>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</si>
  <si>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</si>
  <si>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</si>
  <si>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</si>
  <si>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</si>
  <si>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</si>
  <si>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</si>
  <si>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</si>
  <si>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</si>
  <si>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</si>
  <si>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</si>
  <si>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</si>
  <si>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</si>
  <si>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</si>
  <si>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</si>
  <si>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</si>
  <si>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</si>
  <si>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</si>
  <si>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</si>
  <si>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</si>
  <si>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</si>
  <si>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</si>
  <si>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</si>
  <si>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</si>
  <si>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</si>
  <si>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</si>
  <si>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</si>
  <si>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</si>
  <si>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</si>
  <si>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</si>
  <si>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</si>
  <si>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</si>
  <si>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</si>
  <si>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</si>
  <si>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</si>
  <si>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</si>
  <si>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</si>
  <si>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</si>
  <si>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</si>
  <si>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</si>
  <si>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</si>
  <si>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</si>
  <si>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</si>
  <si>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</si>
  <si>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</si>
  <si>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</si>
  <si>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</si>
  <si>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</si>
  <si>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</si>
  <si>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</si>
  <si>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</si>
  <si>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</si>
  <si>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</si>
  <si>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</si>
  <si>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</si>
  <si>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</si>
  <si>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</si>
  <si>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</si>
  <si>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</si>
  <si>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</si>
  <si>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</si>
  <si>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</si>
  <si>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</si>
  <si>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</si>
  <si>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</si>
  <si>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</si>
  <si>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</si>
  <si>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</si>
  <si>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</si>
  <si>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</si>
  <si>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</si>
  <si>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</si>
  <si>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</si>
  <si>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</si>
  <si>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</si>
  <si>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</si>
  <si>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</si>
  <si>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</si>
  <si>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</si>
  <si>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</si>
  <si>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</si>
  <si>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</si>
  <si>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</si>
  <si>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</si>
  <si>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</si>
  <si>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</si>
  <si>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</si>
  <si>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</si>
  <si>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</si>
  <si>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</si>
  <si>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</si>
  <si>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</si>
  <si>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</si>
  <si>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</si>
  <si>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</si>
  <si>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</si>
  <si>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</si>
  <si>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</si>
  <si>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</si>
  <si>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</si>
  <si>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</si>
  <si>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</si>
  <si>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</si>
  <si>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</si>
  <si>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</si>
  <si>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</si>
  <si>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</si>
  <si>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</si>
  <si>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</si>
  <si>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</si>
  <si>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</si>
  <si>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</si>
  <si>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</si>
  <si>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</si>
  <si>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</si>
  <si>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</si>
  <si>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</si>
  <si>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</si>
  <si>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</si>
  <si>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</si>
  <si>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</si>
  <si>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</si>
  <si>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</si>
  <si>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</si>
  <si>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</si>
  <si>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</si>
  <si>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</si>
  <si>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</si>
  <si>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</si>
  <si>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</si>
  <si>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</si>
  <si>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</si>
  <si>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</si>
  <si>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</si>
  <si>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</si>
  <si>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</si>
  <si>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</si>
  <si>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</si>
  <si>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</si>
  <si>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</si>
  <si>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</si>
  <si>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</si>
  <si>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</si>
  <si>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</si>
  <si>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</si>
  <si>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</si>
  <si>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</si>
  <si>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</si>
  <si>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</si>
  <si>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</si>
  <si>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</si>
  <si>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</si>
  <si>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</si>
  <si>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</si>
  <si>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</si>
  <si>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</si>
  <si>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</si>
  <si>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</si>
  <si>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</si>
  <si>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</si>
  <si>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</si>
  <si>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</si>
  <si>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</si>
  <si>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</si>
  <si>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</si>
  <si>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</si>
  <si>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</si>
  <si>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</si>
  <si>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</si>
  <si>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</si>
  <si>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</si>
  <si>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</si>
  <si>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</si>
  <si>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</si>
  <si>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</si>
  <si>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</si>
  <si>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</si>
  <si>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</si>
  <si>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</si>
  <si>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</si>
  <si>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</si>
  <si>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</si>
  <si>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</si>
  <si>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</si>
  <si>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</si>
  <si>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</si>
  <si>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</si>
  <si>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</si>
  <si>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</si>
  <si>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</si>
  <si>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</si>
  <si>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</si>
  <si>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</si>
  <si>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</si>
  <si>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</si>
  <si>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</si>
  <si>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</si>
  <si>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</si>
  <si>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</si>
  <si>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</si>
  <si>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</si>
  <si>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</si>
  <si>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</si>
  <si>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</si>
  <si>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</si>
  <si>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</si>
  <si>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</si>
  <si>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</si>
  <si>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</si>
  <si>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</si>
  <si>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</si>
  <si>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</si>
  <si>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</si>
  <si>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</si>
  <si>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</si>
  <si>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</si>
  <si>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</si>
  <si>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</si>
  <si>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</si>
  <si>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</si>
  <si>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</si>
  <si>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</si>
  <si>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</si>
  <si>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</si>
  <si>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</si>
  <si>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</si>
  <si>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</si>
  <si>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</si>
  <si>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</si>
  <si>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</si>
  <si>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</si>
  <si>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</si>
  <si>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</si>
  <si>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</si>
  <si>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</si>
  <si>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</si>
  <si>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</si>
  <si>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</si>
  <si>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</si>
  <si>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</si>
  <si>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</si>
  <si>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</si>
  <si>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</si>
  <si>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</si>
  <si>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</si>
  <si>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</si>
  <si>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</si>
  <si>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</si>
  <si>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</si>
  <si>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</si>
  <si>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</si>
  <si>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</si>
  <si>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</si>
  <si>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</si>
  <si>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</si>
  <si>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</si>
  <si>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</si>
  <si>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</si>
  <si>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</si>
  <si>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</si>
  <si>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</si>
  <si>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</si>
  <si>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</si>
  <si>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</si>
  <si>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</si>
  <si>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</si>
  <si>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</si>
  <si>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</si>
  <si>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</si>
  <si>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</si>
  <si>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</si>
  <si>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</si>
  <si>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</si>
  <si>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</si>
  <si>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</si>
  <si>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</si>
  <si>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</si>
  <si>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</si>
  <si>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</si>
  <si>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</si>
  <si>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</si>
  <si>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</si>
  <si>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</si>
  <si>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</si>
  <si>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</si>
  <si>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</si>
  <si>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</si>
  <si>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</si>
  <si>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</si>
  <si>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</si>
  <si>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</si>
  <si>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</si>
  <si>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</si>
  <si>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</si>
  <si>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</si>
  <si>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</si>
  <si>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</si>
  <si>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</si>
  <si>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</si>
  <si>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</si>
  <si>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</si>
  <si>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</si>
  <si>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</si>
  <si>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</si>
  <si>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</si>
  <si>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</si>
  <si>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</si>
  <si>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</si>
  <si>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</si>
  <si>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</si>
  <si>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</si>
  <si>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</si>
  <si>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</si>
  <si>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</si>
  <si>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</si>
  <si>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</si>
  <si>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</si>
  <si>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</si>
  <si>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</si>
  <si>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</si>
  <si>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</si>
  <si>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</si>
  <si>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</si>
  <si>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</si>
  <si>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</si>
  <si>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</si>
  <si>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</si>
  <si>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</si>
  <si>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</si>
  <si>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</si>
  <si>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</si>
  <si>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</si>
  <si>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</si>
  <si>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</si>
  <si>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</si>
  <si>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</si>
  <si>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</si>
  <si>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</si>
  <si>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</si>
  <si>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</si>
  <si>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</si>
  <si>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</si>
  <si>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</si>
  <si>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</si>
  <si>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</si>
  <si>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</si>
  <si>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</si>
  <si>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</si>
  <si>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</si>
  <si>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</si>
  <si>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</si>
  <si>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</si>
  <si>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</si>
  <si>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</si>
  <si>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</si>
  <si>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</si>
  <si>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</si>
  <si>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</si>
  <si>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</si>
  <si>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</si>
  <si>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</si>
  <si>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</si>
  <si>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</si>
  <si>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</si>
  <si>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</si>
  <si>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</si>
  <si>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</si>
  <si>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</si>
  <si>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</si>
  <si>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</si>
  <si>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</si>
  <si>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</si>
  <si>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</si>
  <si>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</si>
  <si>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</si>
  <si>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</si>
  <si>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</si>
  <si>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</si>
  <si>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</si>
  <si>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</si>
  <si>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</si>
  <si>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</si>
  <si>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</si>
  <si>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</si>
  <si>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</si>
  <si>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</si>
  <si>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</si>
  <si>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</si>
  <si>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</si>
  <si>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</si>
  <si>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</si>
  <si>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</si>
  <si>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</si>
  <si>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</si>
  <si>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</si>
  <si>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</si>
  <si>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</si>
  <si>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</si>
  <si>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</si>
  <si>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</si>
  <si>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</si>
  <si>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</si>
  <si>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</si>
  <si>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</si>
  <si>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</si>
  <si>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</si>
  <si>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</si>
  <si>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</si>
  <si>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</si>
  <si>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</si>
  <si>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</si>
  <si>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</si>
  <si>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</si>
  <si>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</si>
  <si>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</si>
  <si>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</si>
  <si>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</si>
  <si>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</si>
  <si>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</si>
  <si>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</si>
  <si>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</si>
  <si>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</si>
  <si>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</si>
  <si>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</si>
  <si>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</si>
  <si>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</si>
  <si>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</si>
  <si>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</si>
  <si>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</si>
  <si>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</si>
  <si>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</si>
  <si>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</si>
  <si>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</si>
  <si>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</si>
  <si>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</si>
  <si>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</si>
  <si>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</si>
  <si>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</si>
  <si>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</si>
  <si>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</si>
  <si>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</si>
  <si>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</si>
  <si>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</si>
  <si>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</si>
  <si>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</si>
  <si>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</si>
  <si>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</si>
  <si>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</si>
  <si>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</si>
  <si>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</si>
  <si>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</si>
  <si>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</si>
  <si>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</si>
  <si>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</si>
  <si>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</si>
  <si>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</si>
  <si>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</si>
  <si>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</si>
  <si>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</si>
  <si>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</si>
  <si>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</si>
  <si>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</si>
  <si>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</si>
  <si>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</si>
  <si>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</si>
  <si>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</si>
  <si>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</si>
  <si>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</si>
  <si>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</si>
  <si>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</si>
  <si>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</si>
  <si>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</si>
  <si>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</si>
  <si>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</si>
  <si>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</si>
  <si>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</si>
  <si>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</si>
  <si>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</si>
  <si>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</si>
  <si>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</si>
  <si>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</si>
  <si>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</si>
  <si>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</si>
  <si>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</si>
  <si>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</si>
  <si>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</si>
  <si>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</si>
  <si>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</si>
  <si>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</si>
  <si>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</si>
  <si>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</si>
  <si>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</si>
  <si>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</si>
  <si>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</si>
  <si>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</si>
  <si>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</si>
  <si>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</si>
  <si>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</si>
  <si>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</si>
  <si>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</si>
  <si>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</si>
  <si>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</si>
  <si>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</si>
  <si>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</si>
  <si>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</si>
  <si>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</si>
  <si>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</si>
  <si>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</si>
  <si>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</si>
  <si>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</si>
  <si>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</si>
  <si>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</si>
  <si>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</si>
  <si>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</si>
  <si>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</si>
  <si>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</si>
  <si>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</si>
  <si>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</si>
  <si>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</si>
  <si>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</si>
  <si>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</si>
  <si>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</si>
  <si>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</si>
  <si>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</si>
  <si>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</si>
  <si>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</si>
  <si>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</si>
  <si>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</si>
  <si>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</si>
  <si>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</si>
  <si>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</si>
  <si>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</si>
  <si>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</si>
  <si>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</si>
  <si>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</si>
  <si>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</si>
  <si>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</si>
  <si>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</si>
  <si>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</si>
  <si>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</si>
  <si>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</si>
  <si>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</si>
  <si>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</si>
  <si>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</si>
  <si>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</si>
  <si>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</si>
  <si>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</si>
  <si>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</si>
  <si>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</si>
  <si>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</si>
  <si>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</si>
  <si>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</si>
  <si>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</si>
  <si>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</si>
  <si>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</si>
  <si>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</si>
  <si>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</si>
  <si>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</si>
  <si>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</si>
  <si>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</si>
  <si>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</si>
  <si>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</si>
  <si>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</si>
  <si>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</si>
  <si>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</si>
  <si>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</si>
  <si>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</si>
  <si>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</si>
  <si>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</si>
  <si>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</si>
  <si>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</si>
  <si>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</si>
  <si>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</si>
  <si>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</si>
  <si>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</si>
  <si>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</si>
  <si>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</si>
  <si>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</si>
  <si>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</si>
  <si>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</si>
  <si>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</si>
  <si>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</si>
  <si>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</si>
  <si>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</si>
  <si>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</si>
  <si>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</si>
  <si>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</si>
  <si>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</si>
  <si>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</si>
  <si>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</si>
  <si>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</si>
  <si>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</si>
  <si>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</si>
  <si>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</si>
  <si>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</si>
  <si>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</si>
  <si>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</si>
  <si>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</si>
  <si>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</si>
  <si>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</si>
  <si>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</si>
  <si>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</si>
  <si>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</si>
  <si>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</si>
  <si>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</si>
  <si>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</si>
  <si>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</si>
  <si>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</si>
  <si>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</si>
  <si>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</si>
  <si>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</si>
  <si>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</si>
  <si>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</si>
  <si>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</si>
  <si>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</si>
  <si>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</si>
  <si>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</si>
  <si>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</si>
  <si>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</si>
  <si>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</si>
  <si>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</si>
  <si>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</si>
  <si>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</si>
  <si>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</si>
  <si>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</si>
  <si>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</si>
  <si>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</si>
  <si>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</si>
  <si>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</si>
  <si>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</si>
  <si>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</si>
  <si>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</si>
  <si>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</si>
  <si>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</si>
  <si>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</si>
  <si>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</si>
  <si>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</si>
  <si>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</si>
  <si>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</si>
  <si>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</si>
  <si>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</si>
  <si>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</si>
  <si>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</si>
  <si>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</si>
  <si>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</si>
  <si>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</si>
  <si>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</si>
  <si>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</si>
  <si>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</si>
  <si>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</si>
  <si>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</si>
  <si>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</si>
  <si>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</si>
  <si>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</si>
  <si>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</si>
  <si>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</si>
  <si>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</si>
  <si>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</si>
  <si>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</si>
  <si>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</si>
  <si>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</si>
  <si>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</si>
  <si>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</si>
  <si>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</si>
  <si>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</si>
  <si>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</si>
  <si>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</si>
  <si>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</si>
  <si>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</si>
  <si>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</si>
  <si>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</si>
  <si>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</si>
  <si>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</si>
  <si>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</si>
  <si>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</si>
  <si>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</si>
  <si>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</si>
  <si>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</si>
  <si>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</si>
  <si>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</si>
  <si>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</si>
  <si>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</si>
  <si>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</si>
  <si>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</si>
  <si>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</si>
  <si>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</si>
  <si>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</si>
  <si>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</si>
  <si>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</si>
  <si>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</si>
  <si>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</si>
  <si>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</si>
  <si>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</si>
  <si>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</si>
  <si>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</si>
  <si>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</si>
  <si>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</si>
  <si>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</si>
  <si>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</si>
  <si>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</si>
  <si>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</si>
  <si>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</si>
  <si>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</si>
  <si>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</si>
  <si>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</si>
  <si>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</si>
  <si>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</si>
  <si>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</si>
  <si>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</si>
  <si>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</si>
  <si>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</si>
  <si>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</si>
  <si>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</si>
  <si>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</si>
  <si>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</si>
  <si>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</si>
  <si>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</si>
  <si>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</si>
  <si>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</si>
  <si>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</si>
  <si>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</si>
  <si>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</si>
  <si>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</si>
  <si>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</si>
  <si>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</si>
  <si>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</si>
  <si>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</si>
  <si>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</si>
  <si>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</si>
  <si>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</si>
  <si>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</si>
  <si>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</si>
  <si>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</si>
  <si>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</si>
  <si>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</si>
  <si>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</si>
  <si>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</si>
  <si>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</si>
  <si>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</si>
  <si>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</si>
  <si>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</si>
  <si>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</si>
  <si>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</si>
  <si>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</si>
  <si>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</si>
  <si>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</si>
  <si>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</si>
  <si>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</si>
  <si>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</si>
  <si>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</si>
  <si>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</si>
  <si>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</si>
  <si>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</si>
  <si>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</si>
  <si>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</si>
  <si>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</si>
  <si>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</si>
  <si>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</si>
  <si>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</si>
  <si>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</si>
  <si>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</si>
  <si>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</si>
  <si>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</si>
  <si>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</si>
  <si>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</si>
  <si>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</si>
  <si>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</si>
  <si>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</si>
  <si>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</si>
  <si>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</si>
  <si>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</si>
  <si>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</si>
  <si>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</si>
  <si>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</si>
  <si>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</si>
  <si>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</si>
  <si>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</si>
  <si>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</si>
  <si>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</si>
  <si>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</si>
  <si>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</si>
  <si>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</si>
  <si>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</si>
  <si>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</si>
  <si>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</si>
  <si>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</si>
  <si>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</si>
  <si>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</si>
  <si>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</si>
  <si>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</si>
  <si>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</si>
  <si>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</si>
  <si>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</si>
  <si>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</si>
  <si>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</si>
  <si>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</si>
  <si>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</si>
  <si>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</si>
  <si>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</si>
  <si>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</si>
  <si>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</si>
  <si>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</si>
  <si>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</si>
  <si>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</si>
  <si>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</si>
  <si>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</si>
  <si>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</si>
  <si>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</si>
  <si>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</si>
  <si>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</si>
  <si>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</si>
  <si>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</si>
  <si>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</si>
  <si>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</si>
  <si>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</si>
  <si>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</si>
  <si>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</si>
  <si>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</si>
  <si>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</si>
  <si>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</si>
  <si>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</si>
  <si>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</si>
  <si>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</si>
  <si>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</si>
  <si>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</si>
  <si>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</si>
  <si>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</si>
  <si>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</si>
  <si>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</si>
  <si>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</si>
  <si>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</si>
  <si>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</si>
  <si>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</si>
  <si>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</si>
  <si>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</si>
  <si>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</si>
  <si>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</si>
  <si>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</si>
  <si>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</si>
  <si>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</si>
  <si>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</si>
  <si>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</si>
  <si>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</si>
  <si>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</si>
  <si>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</si>
  <si>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</si>
  <si>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</si>
  <si>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</si>
  <si>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</si>
  <si>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</si>
  <si>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</si>
  <si>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</si>
  <si>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</si>
  <si>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</si>
  <si>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</si>
  <si>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</si>
  <si>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</si>
  <si>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</si>
  <si>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</si>
  <si>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</si>
  <si>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</si>
  <si>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</si>
  <si>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</si>
  <si>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</si>
  <si>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</si>
  <si>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</si>
  <si>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</si>
  <si>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</si>
  <si>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</si>
  <si>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</si>
  <si>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</si>
  <si>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</si>
  <si>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</si>
  <si>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</si>
  <si>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</si>
  <si>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</si>
  <si>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</si>
  <si>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</si>
  <si>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</si>
  <si>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</si>
  <si>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</si>
  <si>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</si>
  <si>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</si>
  <si>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</si>
  <si>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</si>
  <si>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</si>
  <si>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</si>
  <si>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</si>
  <si>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</si>
  <si>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</si>
  <si>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</si>
  <si>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</si>
  <si>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</si>
  <si>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</si>
  <si>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</si>
  <si>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</si>
  <si>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</si>
  <si>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</si>
  <si>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</si>
  <si>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</si>
  <si>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</si>
  <si>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</si>
  <si>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</si>
  <si>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</si>
  <si>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</si>
  <si>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</si>
  <si>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</si>
  <si>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</si>
  <si>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</si>
  <si>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</si>
  <si>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</si>
  <si>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</si>
  <si>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</si>
  <si>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</si>
  <si>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</si>
  <si>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</si>
  <si>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</si>
  <si>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</si>
  <si>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</si>
  <si>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</si>
  <si>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</si>
  <si>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</si>
  <si>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</si>
  <si>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</si>
  <si>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</si>
  <si>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</si>
  <si>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</si>
  <si>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</si>
  <si>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</si>
  <si>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</si>
  <si>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</si>
  <si>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</si>
  <si>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</si>
  <si>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</si>
  <si>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</si>
  <si>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</si>
  <si>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</si>
  <si>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</si>
  <si>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</si>
  <si>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</si>
  <si>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</si>
  <si>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</si>
  <si>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</si>
  <si>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</si>
  <si>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</si>
  <si>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</si>
  <si>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</si>
  <si>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</si>
  <si>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</si>
  <si>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</si>
  <si>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</si>
  <si>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</si>
  <si>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</si>
  <si>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</si>
  <si>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</si>
  <si>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</si>
  <si>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</si>
  <si>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</si>
  <si>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</si>
  <si>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</si>
  <si>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</si>
  <si>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</si>
  <si>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</si>
  <si>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</si>
  <si>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</si>
  <si>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</si>
  <si>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</si>
  <si>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</si>
  <si>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</si>
  <si>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</si>
  <si>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</si>
  <si>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</si>
  <si>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</si>
  <si>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</si>
  <si>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</si>
  <si>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</si>
  <si>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</si>
  <si>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</si>
  <si>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</si>
  <si>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</si>
  <si>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</si>
  <si>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</si>
  <si>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</si>
  <si>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</si>
  <si>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</si>
  <si>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</si>
  <si>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</si>
  <si>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</si>
  <si>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</si>
  <si>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</si>
  <si>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</si>
  <si>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</si>
  <si>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</si>
  <si>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</si>
  <si>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</si>
  <si>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</si>
  <si>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</si>
  <si>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</si>
  <si>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</si>
  <si>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</si>
  <si>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</si>
  <si>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</si>
  <si>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</si>
  <si>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</si>
  <si>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</si>
  <si>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</si>
  <si>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</si>
  <si>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</si>
  <si>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</si>
  <si>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</si>
  <si>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</si>
  <si>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</si>
  <si>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</si>
  <si>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</si>
  <si>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</si>
  <si>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</si>
  <si>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</si>
  <si>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</si>
  <si>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</si>
  <si>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</si>
  <si>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</si>
  <si>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</si>
  <si>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</si>
  <si>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</si>
  <si>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</si>
  <si>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</si>
  <si>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</si>
  <si>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</si>
  <si>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</si>
  <si>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</si>
  <si>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</si>
  <si>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</si>
  <si>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</si>
  <si>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</si>
  <si>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</si>
  <si>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</si>
  <si>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</si>
  <si>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</si>
  <si>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</si>
  <si>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</si>
  <si>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</si>
  <si>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</si>
  <si>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</si>
  <si>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</si>
  <si>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</si>
  <si>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</si>
  <si>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</si>
  <si>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</si>
  <si>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</si>
  <si>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</si>
  <si>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</si>
  <si>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</si>
  <si>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</si>
  <si>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</si>
  <si>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</si>
  <si>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</si>
  <si>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</si>
  <si>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</si>
  <si>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</si>
  <si>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</si>
  <si>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</si>
  <si>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</si>
  <si>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</si>
  <si>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</si>
  <si>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</si>
  <si>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</si>
  <si>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</si>
  <si>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</si>
  <si>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</si>
  <si>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</si>
  <si>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</si>
  <si>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</si>
  <si>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</si>
  <si>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</si>
  <si>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</si>
  <si>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</si>
  <si>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</si>
  <si>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</si>
  <si>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</si>
  <si>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</si>
  <si>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</si>
  <si>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</si>
  <si>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</si>
  <si>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</si>
  <si>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</si>
  <si>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</si>
  <si>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</si>
  <si>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</si>
  <si>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</si>
  <si>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</si>
  <si>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</si>
  <si>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</si>
  <si>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</si>
  <si>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</si>
  <si>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</si>
  <si>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</si>
  <si>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</si>
  <si>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</si>
  <si>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</si>
  <si>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</si>
  <si>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</si>
  <si>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</si>
  <si>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</si>
  <si>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</si>
  <si>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</si>
  <si>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</si>
  <si>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</si>
  <si>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</si>
  <si>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</si>
  <si>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</si>
  <si>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</si>
  <si>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</si>
  <si>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</si>
  <si>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</si>
  <si>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</si>
  <si>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</si>
  <si>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</si>
  <si>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</si>
  <si>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</si>
  <si>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</si>
  <si>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</si>
  <si>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</si>
  <si>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</si>
  <si>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</si>
  <si>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</si>
  <si>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</si>
  <si>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</si>
  <si>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</si>
  <si>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</si>
  <si>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</si>
  <si>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</si>
  <si>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</si>
  <si>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</si>
  <si>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</si>
  <si>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</si>
  <si>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</si>
  <si>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</si>
  <si>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</si>
  <si>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</si>
  <si>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</si>
  <si>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</si>
  <si>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</si>
  <si>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</si>
  <si>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</si>
  <si>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</si>
  <si>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</si>
  <si>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</si>
  <si>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</si>
  <si>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</si>
  <si>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</si>
  <si>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</si>
  <si>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</si>
  <si>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</si>
  <si>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</si>
  <si>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</si>
  <si>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</si>
  <si>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</si>
  <si>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</si>
  <si>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</si>
  <si>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</si>
  <si>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</si>
  <si>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</si>
  <si>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</si>
  <si>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</si>
  <si>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</si>
  <si>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</si>
  <si>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</si>
  <si>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</si>
  <si>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</si>
  <si>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</si>
  <si>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</si>
  <si>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</si>
  <si>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</si>
  <si>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</si>
  <si>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</si>
  <si>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</si>
  <si>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</si>
  <si>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</si>
  <si>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</si>
  <si>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</si>
  <si>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</si>
  <si>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</si>
  <si>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</si>
  <si>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</si>
  <si>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</si>
  <si>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</si>
  <si>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</si>
  <si>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</si>
  <si>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</si>
  <si>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</si>
  <si>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</si>
  <si>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</si>
  <si>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</si>
  <si>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</si>
  <si>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</si>
  <si>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</si>
  <si>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</si>
  <si>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</si>
  <si>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</si>
  <si>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</si>
  <si>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</si>
  <si>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</si>
  <si>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</si>
  <si>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</si>
  <si>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</si>
  <si>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</si>
  <si>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</si>
  <si>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</si>
  <si>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</si>
  <si>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</si>
  <si>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</si>
  <si>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</si>
  <si>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</si>
  <si>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</si>
  <si>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</si>
  <si>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</si>
  <si>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</si>
  <si>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</si>
  <si>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</si>
  <si>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</si>
  <si>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</si>
  <si>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</si>
  <si>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</si>
  <si>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</si>
  <si>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</si>
  <si>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</si>
  <si>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</si>
  <si>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</si>
  <si>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</si>
  <si>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</si>
  <si>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</si>
  <si>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</si>
  <si>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</si>
  <si>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</si>
  <si>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</si>
  <si>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</si>
  <si>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</si>
  <si>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</si>
  <si>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</si>
  <si>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</si>
  <si>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</si>
  <si>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</si>
  <si>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</si>
  <si>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</si>
  <si>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</si>
  <si>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</si>
  <si>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</si>
  <si>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</si>
  <si>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</si>
  <si>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</si>
  <si>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</si>
  <si>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</si>
  <si>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</si>
  <si>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</si>
  <si>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</si>
  <si>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</si>
  <si>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</si>
  <si>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</si>
  <si>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</si>
  <si>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</si>
  <si>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</si>
  <si>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</si>
  <si>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</si>
  <si>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</si>
  <si>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</si>
  <si>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</si>
  <si>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</si>
  <si>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</si>
  <si>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</si>
  <si>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</si>
  <si>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</si>
  <si>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</si>
  <si>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</si>
  <si>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</si>
  <si>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</si>
  <si>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</si>
  <si>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</si>
  <si>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</si>
  <si>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</si>
  <si>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</si>
  <si>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</si>
  <si>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</si>
  <si>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</si>
  <si>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</si>
  <si>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</si>
  <si>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</si>
  <si>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</si>
  <si>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</si>
  <si>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</si>
  <si>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</si>
  <si>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</si>
  <si>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</si>
  <si>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</si>
  <si>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</si>
  <si>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</si>
  <si>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</si>
  <si>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</si>
  <si>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</si>
  <si>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</si>
  <si>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</si>
  <si>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</si>
  <si>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</si>
  <si>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</si>
  <si>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</si>
  <si>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</si>
  <si>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</si>
  <si>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</si>
  <si>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</si>
  <si>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</si>
  <si>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</si>
  <si>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</si>
  <si>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</si>
  <si>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</si>
  <si>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</si>
  <si>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</si>
  <si>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</si>
  <si>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</si>
  <si>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</si>
  <si>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</si>
  <si>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</si>
  <si>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</si>
  <si>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</si>
  <si>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</si>
  <si>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</si>
  <si>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</si>
  <si>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</si>
  <si>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</si>
  <si>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</si>
  <si>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</si>
  <si>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</si>
  <si>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</si>
  <si>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</si>
  <si>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</si>
  <si>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</si>
  <si>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</si>
  <si>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</si>
  <si>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</si>
  <si>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</si>
  <si>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</si>
  <si>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</si>
  <si>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</si>
  <si>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</si>
  <si>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</si>
  <si>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</si>
  <si>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</si>
  <si>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</si>
  <si>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</si>
  <si>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</si>
  <si>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</si>
  <si>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</si>
  <si>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</si>
  <si>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</si>
  <si>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</si>
  <si>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</si>
  <si>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</si>
  <si>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</si>
  <si>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</si>
  <si>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</si>
  <si>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</si>
  <si>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</si>
  <si>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</si>
  <si>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</si>
  <si>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</si>
  <si>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</si>
  <si>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</si>
  <si>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</si>
  <si>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</si>
  <si>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</si>
  <si>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</si>
  <si>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</si>
  <si>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</si>
  <si>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</si>
  <si>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</si>
  <si>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</si>
  <si>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</si>
  <si>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</si>
  <si>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</si>
  <si>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</si>
  <si>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</si>
  <si>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</si>
  <si>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</si>
  <si>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</si>
  <si>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</si>
  <si>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</si>
  <si>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</si>
  <si>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</si>
  <si>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</si>
  <si>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</si>
  <si>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</si>
  <si>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</si>
  <si>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</si>
  <si>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</si>
  <si>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</si>
  <si>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</si>
  <si>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</si>
  <si>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</si>
  <si>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</si>
  <si>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</si>
  <si>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</si>
  <si>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</si>
  <si>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</si>
  <si>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</si>
  <si>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</si>
  <si>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</si>
  <si>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</si>
  <si>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</si>
  <si>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</si>
  <si>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</si>
  <si>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</si>
  <si>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</si>
  <si>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</si>
  <si>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</si>
  <si>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</si>
  <si>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</si>
  <si>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</si>
  <si>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</si>
  <si>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</si>
  <si>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</si>
  <si>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</si>
  <si>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</si>
  <si>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</si>
  <si>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</si>
  <si>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</si>
  <si>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</si>
  <si>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</si>
  <si>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</si>
  <si>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</si>
  <si>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</si>
  <si>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</si>
  <si>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</si>
  <si>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</si>
  <si>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</si>
  <si>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</si>
  <si>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</si>
  <si>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</si>
  <si>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</si>
  <si>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</si>
  <si>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</si>
  <si>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</si>
  <si>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</si>
  <si>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</si>
  <si>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</si>
  <si>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</si>
  <si>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</si>
  <si>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</si>
  <si>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</si>
  <si>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</si>
  <si>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</si>
  <si>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</si>
  <si>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</si>
  <si>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</si>
  <si>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</si>
  <si>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</si>
  <si>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</si>
  <si>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</si>
  <si>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</si>
  <si>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</si>
  <si>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</si>
  <si>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</si>
  <si>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</si>
  <si>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</si>
  <si>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</si>
  <si>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</si>
  <si>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</si>
  <si>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</si>
  <si>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</si>
  <si>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</si>
  <si>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</si>
  <si>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</si>
  <si>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</si>
  <si>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</si>
  <si>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</si>
  <si>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</si>
  <si>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</si>
  <si>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</si>
  <si>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</si>
  <si>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</si>
  <si>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</si>
  <si>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</si>
  <si>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</si>
  <si>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</si>
  <si>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</si>
  <si>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</si>
  <si>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</si>
  <si>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</si>
  <si>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</si>
  <si>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</si>
  <si>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</si>
  <si>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</si>
  <si>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</si>
  <si>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</si>
  <si>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</si>
  <si>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</si>
  <si>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</si>
  <si>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</si>
  <si>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</si>
  <si>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</si>
  <si>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</si>
  <si>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</si>
  <si>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</si>
  <si>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</si>
  <si>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</si>
  <si>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</si>
  <si>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</si>
  <si>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</si>
  <si>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</si>
  <si>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</si>
  <si>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</si>
  <si>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</si>
  <si>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</si>
  <si>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</si>
  <si>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</si>
  <si>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</si>
  <si>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</si>
  <si>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</si>
  <si>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</si>
  <si>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</si>
  <si>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</si>
  <si>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</si>
  <si>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</si>
  <si>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</si>
  <si>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</si>
  <si>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</si>
  <si>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</si>
  <si>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</si>
  <si>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</si>
  <si>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</si>
  <si>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</si>
  <si>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</si>
  <si>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</si>
  <si>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</si>
  <si>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</si>
  <si>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</si>
  <si>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</si>
  <si>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</si>
  <si>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</si>
  <si>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</si>
  <si>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</si>
  <si>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</si>
  <si>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</si>
  <si>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</si>
  <si>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</si>
  <si>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</si>
  <si>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</si>
  <si>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</si>
  <si>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</si>
  <si>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</si>
  <si>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</si>
  <si>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</si>
  <si>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</si>
  <si>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</si>
  <si>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</si>
  <si>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</si>
  <si>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</si>
  <si>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</si>
  <si>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</si>
  <si>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</si>
  <si>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</si>
  <si>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</si>
  <si>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</si>
  <si>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</si>
  <si>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</si>
  <si>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</si>
  <si>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</si>
  <si>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</si>
  <si>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</si>
  <si>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</si>
  <si>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</si>
  <si>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</si>
  <si>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</si>
  <si>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</si>
  <si>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</si>
  <si>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</si>
  <si>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</si>
  <si>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</si>
  <si>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</si>
  <si>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</si>
  <si>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</si>
  <si>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</si>
  <si>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</si>
  <si>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</si>
  <si>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</si>
  <si>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</si>
  <si>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</si>
  <si>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</si>
  <si>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</si>
  <si>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</si>
  <si>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</si>
  <si>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</si>
  <si>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</si>
  <si>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</si>
  <si>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</si>
  <si>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</si>
  <si>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</si>
  <si>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</si>
  <si>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</si>
  <si>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</si>
  <si>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</si>
  <si>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</si>
  <si>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</si>
  <si>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</si>
  <si>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</si>
  <si>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</si>
  <si>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</si>
  <si>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</si>
  <si>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</si>
  <si>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</si>
  <si>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</si>
  <si>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</si>
  <si>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</si>
  <si>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</si>
  <si>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</si>
  <si>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</si>
  <si>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</si>
  <si>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</si>
  <si>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</si>
  <si>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</si>
  <si>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</si>
  <si>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</si>
  <si>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</si>
  <si>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</si>
  <si>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</si>
  <si>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</si>
  <si>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</si>
  <si>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</si>
  <si>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</si>
  <si>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</si>
  <si>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</si>
  <si>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</si>
  <si>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</si>
  <si>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</si>
  <si>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</si>
  <si>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</si>
  <si>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</si>
  <si>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</si>
  <si>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</si>
  <si>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</si>
  <si>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</si>
  <si>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</si>
  <si>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</si>
  <si>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</si>
  <si>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</si>
  <si>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</si>
  <si>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</si>
  <si>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</si>
  <si>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</si>
  <si>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</si>
  <si>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</si>
  <si>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</si>
  <si>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</si>
  <si>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</si>
  <si>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</si>
  <si>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</si>
  <si>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</si>
  <si>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</si>
  <si>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</si>
  <si>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</si>
  <si>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</si>
  <si>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</si>
  <si>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</si>
  <si>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</si>
  <si>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</si>
  <si>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</si>
  <si>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</si>
  <si>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</si>
  <si>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</si>
  <si>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</si>
  <si>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</si>
  <si>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</si>
  <si>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</si>
  <si>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</si>
  <si>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</si>
  <si>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</si>
  <si>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</si>
  <si>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</si>
  <si>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</si>
  <si>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</si>
  <si>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</si>
  <si>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</si>
  <si>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</si>
  <si>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</si>
  <si>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</si>
  <si>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</si>
  <si>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</si>
  <si>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</si>
  <si>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</si>
  <si>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</si>
  <si>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</si>
  <si>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</si>
  <si>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</si>
  <si>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</si>
  <si>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</si>
  <si>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</si>
  <si>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</si>
  <si>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</si>
  <si>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</si>
  <si>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</si>
  <si>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</si>
  <si>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</si>
  <si>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</si>
  <si>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</si>
  <si>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</si>
  <si>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</si>
  <si>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</si>
  <si>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</si>
  <si>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</si>
  <si>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</si>
  <si>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</si>
  <si>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</si>
  <si>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</si>
  <si>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</si>
  <si>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</si>
  <si>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</si>
  <si>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</si>
  <si>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</si>
  <si>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</si>
  <si>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</si>
  <si>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</si>
  <si>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</si>
  <si>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</si>
  <si>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</si>
  <si>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</si>
  <si>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</si>
  <si>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</si>
  <si>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</si>
  <si>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</si>
  <si>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</si>
  <si>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</si>
  <si>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</si>
  <si>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</si>
  <si>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</si>
  <si>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</si>
  <si>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</si>
  <si>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</si>
  <si>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</si>
  <si>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</si>
  <si>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</si>
  <si>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</si>
  <si>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</si>
  <si>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</si>
  <si>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</si>
  <si>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</si>
  <si>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</si>
  <si>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</si>
  <si>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</si>
  <si>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</si>
  <si>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</si>
  <si>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</si>
  <si>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</si>
  <si>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</si>
  <si>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</si>
  <si>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</si>
  <si>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</si>
  <si>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</si>
  <si>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</si>
  <si>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</si>
  <si>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</si>
  <si>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</si>
  <si>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</si>
  <si>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</si>
  <si>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</si>
  <si>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</si>
  <si>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</si>
  <si>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</si>
  <si>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</si>
  <si>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</si>
  <si>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</si>
  <si>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</si>
  <si>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</si>
  <si>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</si>
  <si>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</si>
  <si>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</si>
  <si>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</si>
  <si>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</si>
  <si>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</si>
  <si>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</si>
  <si>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</si>
  <si>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</si>
  <si>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</si>
  <si>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</si>
  <si>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</si>
  <si>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</si>
  <si>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</si>
  <si>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</si>
  <si>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</si>
  <si>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</si>
  <si>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</si>
  <si>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</si>
  <si>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</si>
  <si>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</si>
  <si>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</si>
  <si>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</si>
  <si>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</si>
  <si>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</si>
  <si>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</si>
  <si>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</si>
  <si>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</si>
  <si>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</si>
  <si>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</si>
  <si>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</si>
  <si>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</si>
  <si>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</si>
  <si>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</si>
  <si>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</si>
  <si>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</si>
  <si>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</si>
  <si>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</si>
  <si>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</si>
  <si>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</si>
  <si>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</si>
  <si>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</si>
  <si>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</si>
  <si>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</si>
  <si>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</si>
  <si>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</si>
  <si>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</si>
  <si>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</si>
  <si>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</si>
  <si>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</si>
  <si>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</si>
  <si>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</si>
  <si>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</si>
  <si>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</si>
  <si>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</si>
  <si>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</si>
  <si>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</si>
  <si>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</si>
  <si>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</si>
  <si>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</si>
  <si>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</si>
  <si>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</si>
  <si>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</si>
  <si>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</si>
  <si>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</si>
  <si>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</si>
  <si>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</si>
  <si>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</si>
  <si>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</si>
  <si>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</si>
  <si>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</si>
  <si>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</si>
  <si>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</si>
  <si>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</si>
  <si>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</si>
  <si>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</si>
  <si>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</si>
  <si>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</si>
  <si>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</si>
  <si>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</si>
  <si>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</si>
  <si>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</si>
  <si>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</si>
  <si>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</si>
  <si>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</si>
  <si>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</si>
  <si>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</si>
  <si>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</si>
  <si>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</si>
  <si>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</si>
  <si>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</si>
  <si>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</si>
  <si>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</si>
  <si>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</si>
  <si>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</si>
  <si>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</si>
  <si>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</si>
  <si>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</si>
  <si>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</si>
  <si>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</si>
  <si>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</si>
  <si>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</si>
  <si>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</si>
  <si>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</si>
  <si>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</si>
  <si>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</si>
  <si>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</si>
  <si>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</si>
  <si>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</si>
  <si>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</si>
  <si>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</si>
  <si>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</si>
  <si>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</si>
  <si>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</si>
  <si>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</si>
  <si>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</si>
  <si>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</si>
  <si>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</si>
  <si>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</si>
  <si>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</si>
  <si>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</si>
  <si>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</si>
  <si>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</si>
  <si>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</si>
  <si>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</si>
  <si>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</si>
  <si>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</si>
  <si>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</si>
  <si>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</si>
  <si>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</si>
  <si>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</si>
  <si>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</si>
  <si>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</si>
  <si>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</si>
  <si>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</si>
  <si>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</si>
  <si>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</si>
  <si>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</si>
  <si>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</si>
  <si>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</si>
  <si>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</si>
  <si>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</si>
  <si>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</si>
  <si>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</si>
  <si>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</si>
  <si>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</si>
  <si>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</si>
  <si>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</si>
  <si>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</si>
  <si>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</si>
  <si>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</si>
  <si>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</si>
  <si>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</si>
  <si>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</si>
  <si>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</si>
  <si>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</si>
  <si>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</si>
  <si>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</si>
  <si>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</si>
  <si>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</si>
  <si>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</si>
  <si>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</si>
  <si>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</si>
  <si>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</si>
  <si>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</si>
  <si>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</si>
  <si>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</si>
  <si>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</si>
  <si>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</si>
  <si>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</si>
  <si>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</si>
  <si>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</si>
  <si>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</si>
  <si>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</si>
  <si>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</si>
  <si>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</si>
  <si>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</si>
  <si>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</si>
  <si>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</si>
  <si>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</si>
  <si>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</si>
  <si>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</si>
  <si>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</si>
  <si>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</si>
  <si>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</si>
  <si>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</si>
  <si>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</si>
  <si>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</si>
  <si>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</si>
  <si>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</si>
  <si>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</si>
  <si>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</si>
  <si>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</si>
  <si>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</si>
  <si>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</si>
  <si>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</si>
  <si>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</si>
  <si>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</si>
  <si>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</si>
  <si>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</si>
  <si>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</si>
  <si>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</si>
  <si>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</si>
  <si>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</si>
  <si>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</si>
  <si>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</si>
  <si>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</si>
  <si>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</si>
  <si>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</si>
  <si>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</si>
  <si>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</si>
  <si>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</si>
  <si>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</si>
  <si>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</si>
  <si>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</si>
  <si>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</si>
  <si>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</si>
  <si>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</si>
  <si>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</si>
  <si>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</si>
  <si>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</si>
  <si>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</si>
  <si>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</si>
  <si>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</si>
  <si>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</si>
  <si>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</si>
  <si>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</si>
  <si>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</si>
  <si>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</si>
  <si>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</si>
  <si>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</si>
  <si>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</si>
  <si>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</si>
  <si>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</si>
  <si>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</si>
  <si>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</si>
  <si>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</si>
  <si>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</si>
  <si>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</si>
  <si>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</si>
  <si>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</si>
  <si>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</si>
  <si>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</si>
  <si>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</si>
  <si>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</si>
  <si>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</si>
  <si>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</si>
  <si>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</si>
  <si>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</si>
  <si>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</si>
  <si>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</si>
  <si>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</si>
  <si>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</si>
  <si>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</si>
  <si>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</si>
  <si>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</si>
  <si>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</si>
  <si>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</si>
  <si>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</si>
  <si>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</si>
  <si>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</si>
  <si>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</si>
  <si>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</si>
  <si>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</si>
  <si>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</si>
  <si>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</si>
  <si>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</si>
  <si>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</si>
  <si>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</si>
  <si>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</si>
  <si>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</si>
  <si>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</si>
  <si>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</si>
  <si>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</si>
  <si>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</si>
  <si>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</si>
  <si>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</si>
  <si>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</si>
  <si>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</si>
  <si>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</si>
  <si>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</si>
  <si>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</si>
  <si>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</si>
  <si>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</si>
  <si>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</si>
  <si>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</si>
  <si>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</si>
  <si>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</si>
  <si>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</si>
  <si>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</si>
  <si>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</si>
  <si>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</si>
  <si>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</si>
  <si>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</si>
  <si>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</si>
  <si>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</si>
  <si>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</si>
  <si>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</si>
  <si>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</si>
  <si>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</si>
  <si>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</si>
  <si>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</si>
  <si>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</si>
  <si>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</si>
  <si>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</si>
  <si>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</si>
  <si>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</si>
  <si>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</si>
  <si>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</si>
  <si>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</si>
  <si>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</si>
  <si>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</si>
  <si>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</si>
  <si>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</si>
  <si>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</si>
  <si>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</si>
  <si>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</si>
  <si>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</si>
  <si>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</si>
  <si>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</si>
  <si>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</si>
  <si>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</si>
  <si>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</si>
  <si>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</si>
  <si>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</si>
  <si>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</si>
  <si>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</si>
  <si>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</si>
  <si>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</si>
  <si>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</si>
  <si>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</si>
  <si>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</si>
  <si>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</si>
  <si>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</si>
  <si>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</si>
  <si>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</si>
  <si>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</si>
  <si>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</si>
  <si>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</si>
  <si>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</si>
  <si>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</si>
  <si>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</si>
  <si>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</si>
  <si>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</si>
  <si>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</si>
  <si>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</si>
  <si>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</si>
  <si>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</si>
  <si>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</si>
  <si>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</si>
  <si>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</si>
  <si>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</si>
  <si>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</si>
  <si>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</si>
  <si>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</si>
  <si>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</si>
  <si>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</si>
  <si>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</si>
  <si>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</si>
  <si>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</si>
  <si>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</si>
  <si>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</si>
  <si>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</si>
  <si>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</si>
  <si>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</si>
  <si>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</si>
  <si>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</si>
  <si>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</si>
  <si>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</si>
  <si>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</si>
  <si>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</si>
  <si>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</si>
  <si>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</si>
  <si>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</si>
  <si>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</si>
  <si>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</si>
  <si>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</si>
  <si>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</si>
  <si>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</si>
  <si>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</si>
  <si>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</si>
  <si>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</si>
  <si>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</si>
  <si>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</si>
  <si>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</si>
  <si>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</si>
  <si>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</si>
  <si>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</si>
  <si>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</si>
  <si>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</si>
  <si>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</si>
  <si>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</si>
  <si>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</si>
  <si>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</si>
  <si>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</si>
  <si>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</si>
  <si>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</si>
  <si>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</si>
  <si>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</si>
  <si>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</si>
  <si>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</si>
  <si>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</si>
  <si>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</si>
  <si>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</si>
  <si>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</si>
  <si>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</si>
  <si>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</si>
  <si>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</si>
  <si>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</si>
  <si>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</si>
  <si>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</si>
  <si>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</si>
  <si>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</si>
  <si>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</si>
  <si>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</si>
  <si>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</si>
  <si>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</si>
  <si>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</si>
  <si>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</si>
  <si>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</si>
  <si>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</si>
  <si>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</si>
  <si>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</si>
  <si>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</si>
  <si>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</si>
  <si>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</si>
  <si>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</si>
  <si>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</si>
  <si>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</si>
  <si>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</si>
  <si>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</si>
  <si>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</si>
  <si>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</si>
  <si>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</si>
  <si>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</si>
  <si>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</si>
  <si>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</si>
  <si>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</si>
  <si>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</si>
  <si>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</si>
  <si>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</si>
  <si>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</si>
  <si>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</si>
  <si>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</si>
  <si>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</si>
  <si>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</si>
  <si>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</si>
  <si>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</si>
  <si>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</si>
  <si>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</si>
  <si>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</si>
  <si>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</si>
  <si>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</si>
  <si>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</si>
  <si>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</si>
  <si>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</si>
  <si>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</si>
  <si>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</si>
  <si>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</si>
  <si>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</si>
  <si>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</si>
  <si>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</si>
  <si>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</si>
  <si>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</si>
  <si>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</si>
  <si>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</si>
  <si>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</si>
  <si>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</si>
  <si>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</si>
  <si>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</si>
  <si>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</si>
  <si>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</si>
  <si>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</si>
  <si>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</si>
  <si>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</si>
  <si>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</si>
  <si>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</si>
  <si>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</si>
  <si>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</si>
  <si>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</si>
  <si>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</si>
  <si>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</si>
  <si>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</si>
  <si>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</si>
  <si>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</si>
  <si>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</si>
  <si>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</si>
  <si>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</si>
  <si>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</si>
  <si>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</si>
  <si>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</si>
  <si>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</si>
  <si>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</si>
  <si>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</si>
  <si>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</si>
  <si>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</si>
  <si>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</si>
  <si>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</si>
  <si>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</si>
  <si>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</si>
  <si>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</si>
  <si>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</si>
  <si>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</si>
  <si>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</si>
  <si>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</si>
  <si>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</si>
  <si>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</si>
  <si>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</si>
  <si>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</si>
  <si>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</si>
  <si>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</si>
  <si>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</si>
  <si>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</si>
  <si>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</si>
  <si>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</si>
  <si>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</si>
  <si>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</si>
  <si>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</si>
  <si>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</si>
  <si>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</si>
  <si>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</si>
  <si>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</si>
  <si>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</si>
  <si>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</si>
  <si>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</si>
  <si>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</si>
  <si>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</si>
  <si>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</si>
  <si>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</si>
  <si>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</si>
  <si>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</si>
  <si>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</si>
  <si>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</si>
  <si>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</si>
  <si>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</si>
  <si>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</si>
  <si>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</si>
  <si>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</si>
  <si>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</si>
  <si>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</si>
  <si>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</si>
  <si>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</si>
  <si>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</si>
  <si>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</si>
  <si>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</si>
  <si>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</si>
  <si>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</si>
  <si>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</si>
  <si>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</si>
  <si>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</si>
  <si>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</si>
  <si>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</si>
  <si>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</si>
  <si>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</si>
  <si>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</si>
  <si>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</si>
  <si>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</si>
  <si>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</si>
  <si>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</si>
  <si>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</si>
  <si>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</si>
  <si>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</si>
  <si>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</si>
  <si>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</si>
  <si>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</si>
  <si>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</si>
  <si>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</si>
  <si>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</si>
  <si>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</si>
  <si>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</si>
  <si>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</si>
  <si>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</si>
  <si>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</si>
  <si>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</si>
  <si>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</si>
  <si>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</si>
  <si>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</si>
  <si>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</si>
  <si>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</si>
  <si>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</si>
  <si>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</si>
  <si>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</si>
  <si>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</si>
  <si>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</si>
  <si>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</si>
  <si>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</si>
  <si>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</si>
  <si>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</si>
  <si>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</si>
  <si>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</si>
  <si>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</si>
  <si>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</si>
  <si>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</si>
  <si>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</si>
  <si>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</si>
  <si>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</si>
  <si>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</si>
  <si>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</si>
  <si>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</si>
  <si>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</si>
  <si>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</si>
  <si>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</si>
  <si>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</si>
  <si>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</si>
  <si>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</si>
  <si>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</si>
  <si>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</si>
  <si>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</si>
  <si>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</si>
  <si>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</si>
  <si>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</si>
  <si>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</si>
  <si>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</si>
  <si>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</si>
  <si>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</si>
  <si>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</si>
  <si>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</si>
  <si>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</si>
  <si>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</si>
  <si>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</si>
  <si>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</si>
  <si>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</si>
  <si>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</si>
  <si>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</si>
  <si>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</si>
  <si>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</si>
  <si>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</si>
  <si>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</si>
  <si>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</si>
  <si>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</si>
  <si>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</si>
  <si>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</si>
  <si>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</si>
  <si>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</si>
  <si>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</si>
  <si>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</si>
  <si>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</si>
  <si>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</si>
  <si>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</si>
  <si>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</si>
  <si>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</si>
  <si>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</si>
  <si>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</si>
  <si>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</si>
  <si>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</si>
  <si>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</si>
  <si>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</si>
  <si>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</si>
  <si>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</si>
  <si>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</si>
  <si>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</si>
  <si>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</si>
  <si>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</si>
  <si>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</si>
  <si>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</si>
  <si>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</si>
  <si>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</si>
  <si>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</si>
  <si>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</si>
  <si>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</si>
  <si>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</si>
  <si>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</si>
  <si>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</si>
  <si>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</si>
  <si>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</si>
  <si>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</si>
  <si>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</si>
  <si>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</si>
  <si>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</si>
  <si>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</si>
  <si>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</si>
  <si>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</si>
  <si>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</si>
  <si>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</si>
  <si>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</si>
  <si>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</si>
  <si>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</si>
  <si>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</si>
  <si>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</si>
  <si>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</si>
  <si>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</si>
  <si>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</si>
  <si>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</si>
  <si>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</si>
  <si>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</si>
  <si>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</si>
  <si>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</si>
  <si>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</si>
  <si>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</si>
  <si>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</si>
  <si>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</si>
  <si>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</si>
  <si>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</si>
  <si>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</si>
  <si>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</si>
  <si>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</si>
  <si>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</si>
  <si>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</si>
  <si>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</si>
  <si>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</si>
  <si>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</si>
  <si>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</si>
  <si>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</si>
  <si>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</si>
  <si>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</si>
  <si>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</si>
  <si>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</si>
  <si>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</si>
  <si>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</si>
  <si>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</si>
  <si>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</si>
  <si>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</si>
  <si>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</si>
  <si>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</si>
  <si>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</si>
  <si>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</si>
  <si>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</si>
  <si>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</si>
  <si>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</si>
  <si>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</si>
  <si>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</si>
  <si>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</si>
  <si>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</si>
  <si>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</si>
  <si>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</si>
  <si>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</si>
  <si>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</si>
  <si>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</si>
  <si>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</si>
  <si>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</si>
  <si>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</si>
  <si>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</si>
  <si>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</si>
  <si>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</si>
  <si>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</si>
  <si>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</si>
  <si>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</si>
  <si>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</si>
  <si>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</si>
  <si>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</si>
  <si>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</si>
  <si>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</si>
  <si>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</si>
  <si>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</si>
  <si>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</si>
  <si>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</si>
  <si>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</si>
  <si>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</si>
  <si>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</si>
  <si>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</si>
  <si>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</si>
  <si>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</si>
  <si>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</si>
  <si>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</si>
  <si>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</si>
  <si>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</si>
  <si>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</si>
  <si>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</si>
  <si>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</si>
  <si>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</si>
  <si>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</si>
  <si>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</si>
  <si>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</si>
  <si>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</si>
  <si>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</si>
  <si>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</si>
  <si>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</si>
  <si>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</si>
  <si>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</si>
  <si>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</si>
  <si>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</si>
  <si>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</si>
  <si>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</si>
  <si>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</si>
  <si>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</si>
  <si>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</si>
  <si>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</si>
  <si>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</si>
  <si>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</si>
  <si>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</si>
  <si>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</si>
  <si>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</si>
  <si>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</si>
  <si>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</si>
  <si>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</si>
  <si>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</si>
  <si>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</si>
  <si>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</si>
  <si>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</si>
  <si>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</si>
  <si>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</si>
  <si>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</si>
  <si>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</si>
  <si>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</si>
  <si>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</si>
  <si>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</si>
  <si>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</si>
  <si>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</si>
  <si>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</si>
  <si>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</si>
  <si>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</si>
  <si>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</si>
  <si>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</si>
  <si>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</si>
  <si>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</si>
  <si>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</si>
  <si>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</si>
  <si>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</si>
  <si>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</si>
  <si>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</si>
  <si>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</si>
  <si>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</si>
  <si>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</si>
  <si>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</si>
  <si>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</si>
  <si>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</si>
  <si>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</si>
  <si>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</si>
  <si>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</si>
  <si>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</si>
  <si>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</si>
  <si>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</si>
  <si>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</si>
  <si>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</si>
  <si>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</si>
  <si>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</si>
  <si>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</si>
  <si>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</si>
  <si>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</si>
  <si>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</si>
  <si>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</si>
  <si>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</si>
  <si>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</si>
  <si>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</si>
  <si>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</si>
  <si>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</si>
  <si>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</si>
  <si>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</si>
  <si>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</si>
  <si>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</si>
  <si>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</si>
  <si>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</si>
  <si>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</si>
  <si>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</si>
  <si>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</si>
  <si>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</si>
  <si>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</si>
  <si>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</si>
  <si>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</si>
  <si>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</si>
  <si>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</si>
  <si>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</si>
  <si>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</si>
  <si>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</si>
  <si>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</si>
  <si>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</si>
  <si>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</si>
  <si>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</si>
  <si>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</si>
  <si>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</si>
  <si>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</si>
  <si>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</si>
  <si>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</si>
  <si>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</si>
  <si>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</si>
  <si>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</si>
  <si>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</si>
  <si>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</si>
  <si>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</si>
  <si>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</si>
  <si>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</si>
  <si>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</si>
  <si>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</si>
  <si>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</si>
  <si>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</si>
  <si>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</si>
  <si>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</si>
  <si>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</si>
  <si>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</si>
  <si>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</si>
  <si>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</si>
  <si>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</si>
  <si>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</si>
  <si>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</si>
  <si>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</si>
  <si>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</si>
  <si>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</si>
  <si>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</si>
  <si>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</si>
  <si>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</si>
  <si>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</si>
  <si>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</si>
  <si>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</si>
  <si>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</si>
  <si>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</si>
  <si>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</si>
  <si>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</si>
  <si>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</si>
  <si>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</si>
  <si>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</si>
  <si>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</si>
  <si>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</si>
  <si>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</si>
  <si>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</si>
  <si>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</si>
  <si>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</si>
  <si>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</si>
  <si>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</si>
  <si>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</si>
  <si>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</si>
  <si>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</si>
  <si>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</si>
  <si>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</si>
  <si>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</si>
  <si>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</si>
  <si>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</si>
  <si>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</si>
  <si>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</si>
  <si>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</si>
  <si>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</si>
  <si>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</si>
  <si>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</si>
  <si>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</si>
  <si>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</si>
  <si>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</si>
  <si>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</si>
  <si>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</si>
  <si>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</si>
  <si>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</si>
  <si>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</si>
  <si>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</si>
  <si>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</si>
  <si>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</si>
  <si>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</si>
  <si>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</si>
  <si>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</si>
  <si>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</si>
  <si>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</si>
  <si>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</si>
  <si>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</si>
  <si>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</si>
  <si>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</si>
  <si>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</si>
  <si>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</si>
  <si>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</si>
  <si>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</si>
  <si>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</si>
  <si>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</si>
  <si>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</si>
  <si>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</si>
  <si>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</si>
  <si>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</si>
  <si>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</si>
  <si>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</si>
  <si>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</si>
  <si>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</si>
  <si>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</si>
  <si>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</si>
  <si>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</si>
  <si>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</si>
  <si>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</si>
  <si>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</si>
  <si>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</si>
  <si>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</si>
  <si>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</si>
  <si>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</si>
  <si>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</si>
  <si>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</si>
  <si>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</si>
  <si>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</si>
  <si>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</si>
  <si>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</si>
  <si>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</si>
  <si>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</si>
  <si>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</si>
  <si>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</si>
  <si>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</si>
  <si>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</si>
  <si>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</si>
  <si>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</si>
  <si>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</si>
  <si>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</si>
  <si>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</si>
  <si>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</si>
  <si>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</si>
  <si>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</si>
  <si>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</si>
  <si>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</si>
  <si>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</si>
  <si>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</si>
  <si>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</si>
  <si>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</si>
  <si>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</si>
  <si>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</si>
  <si>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</si>
  <si>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</si>
  <si>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</si>
  <si>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</si>
  <si>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</si>
  <si>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</si>
  <si>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</si>
  <si>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</si>
  <si>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</si>
  <si>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</si>
  <si>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</si>
  <si>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</si>
  <si>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</si>
  <si>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</si>
  <si>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</si>
  <si>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</si>
  <si>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</si>
  <si>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</si>
  <si>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</si>
  <si>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</si>
  <si>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</si>
  <si>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</si>
  <si>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</si>
  <si>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</si>
  <si>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</si>
  <si>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</si>
  <si>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</si>
  <si>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</si>
  <si>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</si>
  <si>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</si>
  <si>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</si>
  <si>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</si>
  <si>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</si>
  <si>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</si>
  <si>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</si>
  <si>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</si>
  <si>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</si>
  <si>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</si>
  <si>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</si>
  <si>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</si>
  <si>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</si>
  <si>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</si>
  <si>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</si>
  <si>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</si>
  <si>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</si>
  <si>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</si>
  <si>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</si>
  <si>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</si>
  <si>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</si>
  <si>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</si>
  <si>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</si>
  <si>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</si>
  <si>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</si>
  <si>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</si>
  <si>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</si>
  <si>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</si>
  <si>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</si>
  <si>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</si>
  <si>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</si>
  <si>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</si>
  <si>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</si>
  <si>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</si>
  <si>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</si>
  <si>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</si>
  <si>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</si>
  <si>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</si>
  <si>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</si>
  <si>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</si>
  <si>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</si>
  <si>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</si>
  <si>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</si>
  <si>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</si>
  <si>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</si>
  <si>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</si>
  <si>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</si>
  <si>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</si>
  <si>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</si>
  <si>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</si>
  <si>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</si>
  <si>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</si>
  <si>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</si>
  <si>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</si>
  <si>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</si>
  <si>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</si>
  <si>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</si>
  <si>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</si>
  <si>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</si>
  <si>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</si>
  <si>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</si>
  <si>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</si>
  <si>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</si>
  <si>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</si>
  <si>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</si>
  <si>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</si>
  <si>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</si>
  <si>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</si>
  <si>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</si>
  <si>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</si>
  <si>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</si>
  <si>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</si>
  <si>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</si>
  <si>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</si>
  <si>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</si>
  <si>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</si>
  <si>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</si>
  <si>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</si>
  <si>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</si>
  <si>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</si>
  <si>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</si>
  <si>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</si>
  <si>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</si>
  <si>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</si>
  <si>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</si>
  <si>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</si>
  <si>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</si>
  <si>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</si>
  <si>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</si>
  <si>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</si>
  <si>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</si>
  <si>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</si>
  <si>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</si>
  <si>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</si>
  <si>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</si>
  <si>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</si>
  <si>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</si>
  <si>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</si>
  <si>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</si>
  <si>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</si>
  <si>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</si>
  <si>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</si>
  <si>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</si>
  <si>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</si>
  <si>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</si>
  <si>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</si>
  <si>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</si>
  <si>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</si>
  <si>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</si>
  <si>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</si>
  <si>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</si>
  <si>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</si>
  <si>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</si>
  <si>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</si>
  <si>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</si>
  <si>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</si>
  <si>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</si>
  <si>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</si>
  <si>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</si>
  <si>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</si>
  <si>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</si>
  <si>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</si>
  <si>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</si>
  <si>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</si>
  <si>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</si>
  <si>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</si>
  <si>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</si>
  <si>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</si>
  <si>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</si>
  <si>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</si>
  <si>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</si>
  <si>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</si>
  <si>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</si>
  <si>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</si>
  <si>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</si>
  <si>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</si>
  <si>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</si>
  <si>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</si>
  <si>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</si>
  <si>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</si>
  <si>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</si>
  <si>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</si>
  <si>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</si>
  <si>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</si>
  <si>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</si>
  <si>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</si>
  <si>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</si>
  <si>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</si>
  <si>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</si>
  <si>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</si>
  <si>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</si>
  <si>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</si>
  <si>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</si>
  <si>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</si>
  <si>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</si>
  <si>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</si>
  <si>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</si>
  <si>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</si>
  <si>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</si>
  <si>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</si>
  <si>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</si>
  <si>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</si>
  <si>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</si>
  <si>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</si>
  <si>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</si>
  <si>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</si>
  <si>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</si>
  <si>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</si>
  <si>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</si>
  <si>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</si>
  <si>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</si>
  <si>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</si>
  <si>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</si>
  <si>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</si>
  <si>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</si>
  <si>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</si>
  <si>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</si>
  <si>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</si>
  <si>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</si>
  <si>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</si>
  <si>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</si>
  <si>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</si>
  <si>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</si>
  <si>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</si>
  <si>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</si>
  <si>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</si>
  <si>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</si>
  <si>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</si>
  <si>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</si>
  <si>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</si>
  <si>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</si>
  <si>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</si>
  <si>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</si>
  <si>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</si>
  <si>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</si>
  <si>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</si>
  <si>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</si>
  <si>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</si>
  <si>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</si>
  <si>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</si>
  <si>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</si>
  <si>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</si>
  <si>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</si>
  <si>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</si>
  <si>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</si>
  <si>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</si>
  <si>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</si>
  <si>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</si>
  <si>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</si>
  <si>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</si>
  <si>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</si>
  <si>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</si>
  <si>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</si>
  <si>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</si>
  <si>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</si>
  <si>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</si>
  <si>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</si>
  <si>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</si>
  <si>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</si>
  <si>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</si>
  <si>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</si>
  <si>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</si>
  <si>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</si>
  <si>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</si>
  <si>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</si>
  <si>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</si>
  <si>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</si>
  <si>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</si>
  <si>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</si>
  <si>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</si>
  <si>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</si>
  <si>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</si>
  <si>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</si>
  <si>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</si>
  <si>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</si>
  <si>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</si>
  <si>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</si>
  <si>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</si>
  <si>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</si>
  <si>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</si>
  <si>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</si>
  <si>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</si>
  <si>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</si>
  <si>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</si>
  <si>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</si>
  <si>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</si>
  <si>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</si>
  <si>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</si>
  <si>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</si>
  <si>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</si>
  <si>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</si>
  <si>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</si>
  <si>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</si>
  <si>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</si>
  <si>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</si>
  <si>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</si>
  <si>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</si>
  <si>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</si>
  <si>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</si>
  <si>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</si>
  <si>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</si>
  <si>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</si>
  <si>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</si>
  <si>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</si>
  <si>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</si>
  <si>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</si>
  <si>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</si>
  <si>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</si>
  <si>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</si>
  <si>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</si>
  <si>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</si>
  <si>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</si>
  <si>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</si>
  <si>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</si>
  <si>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</si>
  <si>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</si>
  <si>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</si>
  <si>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</si>
  <si>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</si>
  <si>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</si>
  <si>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</si>
  <si>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</si>
  <si>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</si>
  <si>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</si>
  <si>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</si>
  <si>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</si>
  <si>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</si>
  <si>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</si>
  <si>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</si>
  <si>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</si>
  <si>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</si>
  <si>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</si>
  <si>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</si>
  <si>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</si>
  <si>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</si>
  <si>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</si>
  <si>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</si>
  <si>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</si>
  <si>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</si>
  <si>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</si>
  <si>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</si>
  <si>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</si>
  <si>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</si>
  <si>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</si>
  <si>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</si>
  <si>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</si>
  <si>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</si>
  <si>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</si>
  <si>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</si>
  <si>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</si>
  <si>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</si>
  <si>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</si>
  <si>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</si>
  <si>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</si>
  <si>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</si>
  <si>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</si>
  <si>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</si>
  <si>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</si>
  <si>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</si>
  <si>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</si>
  <si>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</si>
  <si>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</si>
  <si>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</si>
  <si>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</si>
  <si>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</si>
  <si>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</si>
  <si>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</si>
  <si>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</si>
  <si>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</si>
  <si>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</si>
  <si>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</si>
  <si>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</si>
  <si>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</si>
  <si>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</si>
  <si>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</si>
  <si>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</si>
  <si>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</si>
  <si>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</si>
  <si>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</si>
  <si>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</si>
  <si>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</si>
  <si>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</si>
  <si>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</si>
  <si>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</si>
  <si>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</si>
  <si>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</si>
  <si>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</si>
  <si>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</si>
  <si>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</si>
  <si>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</si>
  <si>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</si>
  <si>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</si>
  <si>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</si>
  <si>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</si>
  <si>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</si>
  <si>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</si>
  <si>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</si>
  <si>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</si>
  <si>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</si>
  <si>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</si>
  <si>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</si>
  <si>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</si>
  <si>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</si>
  <si>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</si>
  <si>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</si>
  <si>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</si>
  <si>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</si>
  <si>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</si>
  <si>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</si>
  <si>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</si>
  <si>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</si>
  <si>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</si>
  <si>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</si>
  <si>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</si>
  <si>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</si>
  <si>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</si>
  <si>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</si>
  <si>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</si>
  <si>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</si>
  <si>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</si>
  <si>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</si>
  <si>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</si>
  <si>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</si>
  <si>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</si>
  <si>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</si>
  <si>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</si>
  <si>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</si>
  <si>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</si>
  <si>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</si>
  <si>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</si>
  <si>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</si>
  <si>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</si>
  <si>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</si>
  <si>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</si>
  <si>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</si>
  <si>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</si>
  <si>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</si>
  <si>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</si>
  <si>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</si>
  <si>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</si>
  <si>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</si>
  <si>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</si>
  <si>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</si>
  <si>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</si>
  <si>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</si>
  <si>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</si>
  <si>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</si>
  <si>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</si>
  <si>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</si>
  <si>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</si>
  <si>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</si>
  <si>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</si>
  <si>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</si>
  <si>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</si>
  <si>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</si>
  <si>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</si>
  <si>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</si>
  <si>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</si>
  <si>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</si>
  <si>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</si>
  <si>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</si>
  <si>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</si>
  <si>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</si>
  <si>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</si>
  <si>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</si>
  <si>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</si>
  <si>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</si>
  <si>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</si>
  <si>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</si>
  <si>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</si>
  <si>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</si>
  <si>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</si>
  <si>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</si>
  <si>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</si>
  <si>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</si>
  <si>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</si>
  <si>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</si>
  <si>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</si>
  <si>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</si>
  <si>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</si>
  <si>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</si>
  <si>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</si>
  <si>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</si>
  <si>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</si>
  <si>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</si>
  <si>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</si>
  <si>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</si>
  <si>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</si>
  <si>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</si>
  <si>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</si>
  <si>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</si>
  <si>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</si>
  <si>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</si>
  <si>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</si>
  <si>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</si>
  <si>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</si>
  <si>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</si>
  <si>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</si>
  <si>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</si>
  <si>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</si>
  <si>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</si>
  <si>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</si>
  <si>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</si>
  <si>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</si>
  <si>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</si>
  <si>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</si>
  <si>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</si>
  <si>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</si>
  <si>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</si>
  <si>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</si>
  <si>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</si>
  <si>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</si>
  <si>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</si>
  <si>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</si>
  <si>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</si>
  <si>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</si>
  <si>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</si>
  <si>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</si>
  <si>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</si>
  <si>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</si>
  <si>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</si>
  <si>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</si>
  <si>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</si>
  <si>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</si>
  <si>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</si>
  <si>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</si>
  <si>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</si>
  <si>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</si>
  <si>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</si>
  <si>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</si>
  <si>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</si>
  <si>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</si>
  <si>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</si>
  <si>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</si>
  <si>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</si>
  <si>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</si>
  <si>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</si>
  <si>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</si>
  <si>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</si>
  <si>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</si>
  <si>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</si>
  <si>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</si>
  <si>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</si>
  <si>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</si>
  <si>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</si>
  <si>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</si>
  <si>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</si>
  <si>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</si>
  <si>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</si>
  <si>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</si>
  <si>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</si>
  <si>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</si>
  <si>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</si>
  <si>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</si>
  <si>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</si>
  <si>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</si>
  <si>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</si>
  <si>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</si>
  <si>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</si>
  <si>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</si>
  <si>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</si>
  <si>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</si>
  <si>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</si>
  <si>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</si>
  <si>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</si>
  <si>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</si>
  <si>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</si>
  <si>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</si>
  <si>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</si>
  <si>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</si>
  <si>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</si>
  <si>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</si>
  <si>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</si>
  <si>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</si>
  <si>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</si>
  <si>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</si>
  <si>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</si>
  <si>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</si>
  <si>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</si>
  <si>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</si>
  <si>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</si>
  <si>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</si>
  <si>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</si>
  <si>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</si>
  <si>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</si>
  <si>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</si>
  <si>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</si>
  <si>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</si>
  <si>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</si>
  <si>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</si>
  <si>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</si>
  <si>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</si>
  <si>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</si>
  <si>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</si>
  <si>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</si>
  <si>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</si>
  <si>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</si>
  <si>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</si>
  <si>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</si>
  <si>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</si>
  <si>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</si>
  <si>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</si>
  <si>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</si>
  <si>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</si>
  <si>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</si>
  <si>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</si>
  <si>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</si>
  <si>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</si>
  <si>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</si>
  <si>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</si>
  <si>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</si>
  <si>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</si>
  <si>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</si>
  <si>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</si>
  <si>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</si>
  <si>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</si>
  <si>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</si>
  <si>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</si>
  <si>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</si>
  <si>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</si>
  <si>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</si>
  <si>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</si>
  <si>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</si>
  <si>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</si>
  <si>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</si>
  <si>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</si>
  <si>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</si>
  <si>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</si>
  <si>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</si>
  <si>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</si>
  <si>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</si>
  <si>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</si>
  <si>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</si>
  <si>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</si>
  <si>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</si>
  <si>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</si>
  <si>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</si>
  <si>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</si>
  <si>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</si>
  <si>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</si>
  <si>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</si>
  <si>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</si>
  <si>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</si>
  <si>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</si>
  <si>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</si>
  <si>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</si>
  <si>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</si>
  <si>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</si>
  <si>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</si>
  <si>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</si>
  <si>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</si>
  <si>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</si>
  <si>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</si>
  <si>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</si>
  <si>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</si>
  <si>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</si>
  <si>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</si>
  <si>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</si>
  <si>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</si>
  <si>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</si>
  <si>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</si>
  <si>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</si>
  <si>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</si>
  <si>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</si>
  <si>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</si>
  <si>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</si>
  <si>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</si>
  <si>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</si>
  <si>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</si>
  <si>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</si>
  <si>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</si>
  <si>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</si>
  <si>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</si>
  <si>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</si>
  <si>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</si>
  <si>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</si>
  <si>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</si>
  <si>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</si>
  <si>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</si>
  <si>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</si>
  <si>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</si>
  <si>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</si>
  <si>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</si>
  <si>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</si>
  <si>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</si>
  <si>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</si>
  <si>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</si>
  <si>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</si>
  <si>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</si>
  <si>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</si>
  <si>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</si>
  <si>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</si>
  <si>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</si>
  <si>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</si>
  <si>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</si>
  <si>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</si>
  <si>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</si>
  <si>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</si>
  <si>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</si>
  <si>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</si>
  <si>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</si>
  <si>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</si>
  <si>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</si>
  <si>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</si>
  <si>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</si>
  <si>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</si>
  <si>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</si>
  <si>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</si>
  <si>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</si>
  <si>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</si>
  <si>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</si>
  <si>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</si>
  <si>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</si>
  <si>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</si>
  <si>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</si>
  <si>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</si>
  <si>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</si>
  <si>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</si>
  <si>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</si>
  <si>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</si>
  <si>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</si>
  <si>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</si>
  <si>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</si>
  <si>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</si>
  <si>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</si>
  <si>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</si>
  <si>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</si>
  <si>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</si>
  <si>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</si>
  <si>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</si>
  <si>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</si>
  <si>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</si>
  <si>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</si>
  <si>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</si>
  <si>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</si>
  <si>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</si>
  <si>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</si>
  <si>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</si>
  <si>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</si>
  <si>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</si>
  <si>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</si>
  <si>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</si>
  <si>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</si>
  <si>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</si>
  <si>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</si>
  <si>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</si>
  <si>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</si>
  <si>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</si>
  <si>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</si>
  <si>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</si>
  <si>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</si>
  <si>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</si>
  <si>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</si>
  <si>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</si>
  <si>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</si>
  <si>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</si>
  <si>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</si>
  <si>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</si>
  <si>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</si>
  <si>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</si>
  <si>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</si>
  <si>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</si>
  <si>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</si>
  <si>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</si>
  <si>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</si>
  <si>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</si>
  <si>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</si>
  <si>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</si>
  <si>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</si>
  <si>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</si>
  <si>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</si>
  <si>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</si>
  <si>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</si>
  <si>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</si>
  <si>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</si>
  <si>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</si>
  <si>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</si>
  <si>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</si>
  <si>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</si>
  <si>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</si>
  <si>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</si>
  <si>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</si>
  <si>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</si>
  <si>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</si>
  <si>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</si>
  <si>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</si>
  <si>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</si>
  <si>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</si>
  <si>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</si>
  <si>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</si>
  <si>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</si>
  <si>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</si>
  <si>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</si>
  <si>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</si>
  <si>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</si>
  <si>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</si>
  <si>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</si>
  <si>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</si>
  <si>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</si>
  <si>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</si>
  <si>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</si>
  <si>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</si>
  <si>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</si>
  <si>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</si>
  <si>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</si>
  <si>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</si>
  <si>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</si>
  <si>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</si>
  <si>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</si>
  <si>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</si>
  <si>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</si>
  <si>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</si>
  <si>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</si>
  <si>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</si>
  <si>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</si>
  <si>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</si>
  <si>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</si>
  <si>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</si>
  <si>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</si>
  <si>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</si>
  <si>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</si>
  <si>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</si>
  <si>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</si>
  <si>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</si>
  <si>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</si>
  <si>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</si>
  <si>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</si>
  <si>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</si>
  <si>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</si>
  <si>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</si>
  <si>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</si>
  <si>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</si>
  <si>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</si>
  <si>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</si>
  <si>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</si>
  <si>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</si>
  <si>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</si>
  <si>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</si>
  <si>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</si>
  <si>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</si>
  <si>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</si>
  <si>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</si>
  <si>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</si>
  <si>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</si>
  <si>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</si>
  <si>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</si>
  <si>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</si>
  <si>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</si>
  <si>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</si>
  <si>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</si>
  <si>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</si>
  <si>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</si>
  <si>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</si>
  <si>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</si>
  <si>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</si>
  <si>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</si>
  <si>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</si>
  <si>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</si>
  <si>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</si>
  <si>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</si>
  <si>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</si>
  <si>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</si>
  <si>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</si>
  <si>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</si>
  <si>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</si>
  <si>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</si>
  <si>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</si>
  <si>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</si>
  <si>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</si>
  <si>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</si>
  <si>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</si>
  <si>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</si>
  <si>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</si>
  <si>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</si>
  <si>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</si>
  <si>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</si>
  <si>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</si>
  <si>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</si>
  <si>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</si>
  <si>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</si>
  <si>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</si>
  <si>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</si>
  <si>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</si>
  <si>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</si>
  <si>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</si>
  <si>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</si>
  <si>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</si>
  <si>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</si>
  <si>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</si>
  <si>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</si>
  <si>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</si>
  <si>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</si>
  <si>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</si>
  <si>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</si>
  <si>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</si>
  <si>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</si>
  <si>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</si>
  <si>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</si>
  <si>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</si>
  <si>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</si>
  <si>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</si>
  <si>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</si>
  <si>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</si>
  <si>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</si>
  <si>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</si>
  <si>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</si>
  <si>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</si>
  <si>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</si>
  <si>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</si>
  <si>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</si>
  <si>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</si>
  <si>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</si>
  <si>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</si>
  <si>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</si>
  <si>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</si>
  <si>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</si>
  <si>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</si>
  <si>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</si>
  <si>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</si>
  <si>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</si>
  <si>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</si>
  <si>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</si>
  <si>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</si>
  <si>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</si>
  <si>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</si>
  <si>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</si>
  <si>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</si>
  <si>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</si>
  <si>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</si>
  <si>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</si>
  <si>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</si>
  <si>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</si>
  <si>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</si>
  <si>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</si>
  <si>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</si>
  <si>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</si>
  <si>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</si>
  <si>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</si>
  <si>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</si>
  <si>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</si>
  <si>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</si>
  <si>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</si>
  <si>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</si>
  <si>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</si>
  <si>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</si>
  <si>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</si>
  <si>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</si>
  <si>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</si>
  <si>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</si>
  <si>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</si>
  <si>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</si>
  <si>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</si>
  <si>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</si>
  <si>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</si>
  <si>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</si>
  <si>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</si>
  <si>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</si>
  <si>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</si>
  <si>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</si>
  <si>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</si>
  <si>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</si>
  <si>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</si>
  <si>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</si>
  <si>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</si>
  <si>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</si>
  <si>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</si>
  <si>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</si>
  <si>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</si>
  <si>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</si>
  <si>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</si>
  <si>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</si>
  <si>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</si>
  <si>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</si>
  <si>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</si>
  <si>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</si>
  <si>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</si>
  <si>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</si>
  <si>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</si>
  <si>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</si>
  <si>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</si>
  <si>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</si>
  <si>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</si>
  <si>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</si>
  <si>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</si>
  <si>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</si>
  <si>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</si>
  <si>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</si>
  <si>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</si>
  <si>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</si>
  <si>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</si>
  <si>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</si>
  <si>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</si>
  <si>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</si>
  <si>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</si>
  <si>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</si>
  <si>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</si>
  <si>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</si>
  <si>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</si>
  <si>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</si>
  <si>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</si>
  <si>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</si>
  <si>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</si>
  <si>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</si>
  <si>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</si>
  <si>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</si>
  <si>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</si>
  <si>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</si>
  <si>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</si>
  <si>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</si>
  <si>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</si>
  <si>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</si>
  <si>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</si>
  <si>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</si>
  <si>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</si>
  <si>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</si>
  <si>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</si>
  <si>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</si>
  <si>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</si>
  <si>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</si>
  <si>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</si>
  <si>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</si>
  <si>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</si>
  <si>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</si>
  <si>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</si>
  <si>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</si>
  <si>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</si>
  <si>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</si>
  <si>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</si>
  <si>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</si>
  <si>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</si>
  <si>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</si>
  <si>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</si>
  <si>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</si>
  <si>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</si>
  <si>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</si>
  <si>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</si>
  <si>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</si>
  <si>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</si>
  <si>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</si>
  <si>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</si>
  <si>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</si>
  <si>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</si>
  <si>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</si>
  <si>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</si>
  <si>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</si>
  <si>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</si>
  <si>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</si>
  <si>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</si>
  <si>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</si>
  <si>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</si>
  <si>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</si>
  <si>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</si>
  <si>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</si>
  <si>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</si>
  <si>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</si>
  <si>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</si>
  <si>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</si>
  <si>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</si>
  <si>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</si>
  <si>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</si>
  <si>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</si>
  <si>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</si>
  <si>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</si>
  <si>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</si>
  <si>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</si>
  <si>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</si>
  <si>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</si>
  <si>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</si>
  <si>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</si>
  <si>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</si>
  <si>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</si>
  <si>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</si>
  <si>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</si>
  <si>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</si>
  <si>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</si>
  <si>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</si>
  <si>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</si>
  <si>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</si>
  <si>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</si>
  <si>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</si>
  <si>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</si>
  <si>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</si>
  <si>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</si>
  <si>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</si>
  <si>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</si>
  <si>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</si>
  <si>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</si>
  <si>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</si>
  <si>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</si>
  <si>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</si>
  <si>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</si>
  <si>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</si>
  <si>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</si>
  <si>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</si>
  <si>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</si>
  <si>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</si>
  <si>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</si>
  <si>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</si>
  <si>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</si>
  <si>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</si>
  <si>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</si>
  <si>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</si>
  <si>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</si>
  <si>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</si>
  <si>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</si>
  <si>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</si>
  <si>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</si>
  <si>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</si>
  <si>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</si>
  <si>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</si>
  <si>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</si>
  <si>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</si>
  <si>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</si>
  <si>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</si>
  <si>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</si>
  <si>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</si>
  <si>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</si>
  <si>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</si>
  <si>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</si>
  <si>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</si>
  <si>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</si>
  <si>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</si>
  <si>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</si>
  <si>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</si>
  <si>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</si>
  <si>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</si>
  <si>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</si>
  <si>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</si>
  <si>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</si>
  <si>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</si>
  <si>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</si>
  <si>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</si>
  <si>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</si>
  <si>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</si>
  <si>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</si>
  <si>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</si>
  <si>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</si>
  <si>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</si>
  <si>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</si>
  <si>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</si>
  <si>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</si>
  <si>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</si>
  <si>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</si>
  <si>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</si>
  <si>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</si>
  <si>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</si>
  <si>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</si>
  <si>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</si>
  <si>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</si>
  <si>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</si>
  <si>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</si>
  <si>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</si>
  <si>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</si>
  <si>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</si>
  <si>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</si>
  <si>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</si>
  <si>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</si>
  <si>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</si>
  <si>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</si>
  <si>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</si>
  <si>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</si>
  <si>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</si>
  <si>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</si>
  <si>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</si>
  <si>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</si>
  <si>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</si>
  <si>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</si>
  <si>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</si>
  <si>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</si>
  <si>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</si>
  <si>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</si>
  <si>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</si>
  <si>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</si>
  <si>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</si>
  <si>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</si>
  <si>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</si>
  <si>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</si>
  <si>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</si>
  <si>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</si>
  <si>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</si>
  <si>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</si>
  <si>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</si>
  <si>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</si>
  <si>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</si>
  <si>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</si>
  <si>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</si>
  <si>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</si>
  <si>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</si>
  <si>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</si>
  <si>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</si>
  <si>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</si>
  <si>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</si>
  <si>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</si>
  <si>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</si>
  <si>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</si>
  <si>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</si>
  <si>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</si>
  <si>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</si>
  <si>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</si>
  <si>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</si>
  <si>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</si>
  <si>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</si>
  <si>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</si>
  <si>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</si>
  <si>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</si>
  <si>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</si>
  <si>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</si>
  <si>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</si>
  <si>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</si>
  <si>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</si>
  <si>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</si>
  <si>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</si>
  <si>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</si>
  <si>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</si>
  <si>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</si>
  <si>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</si>
  <si>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</si>
  <si>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</si>
  <si>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</si>
  <si>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</si>
  <si>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</si>
  <si>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</si>
  <si>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</si>
  <si>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</si>
  <si>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</si>
  <si>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</si>
  <si>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</si>
  <si>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</si>
  <si>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</si>
  <si>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</si>
  <si>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</si>
  <si>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</si>
  <si>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</si>
  <si>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</si>
  <si>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</si>
  <si>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</si>
  <si>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</si>
  <si>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</si>
  <si>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</si>
  <si>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</si>
  <si>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</si>
  <si>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</si>
  <si>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</si>
  <si>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</si>
  <si>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</si>
  <si>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</si>
  <si>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</si>
  <si>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</si>
  <si>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</si>
  <si>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</si>
  <si>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</si>
  <si>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</si>
  <si>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</si>
  <si>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</si>
  <si>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</si>
  <si>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</si>
  <si>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</si>
  <si>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</si>
  <si>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</si>
  <si>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</si>
  <si>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</si>
  <si>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</si>
  <si>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</si>
  <si>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</si>
  <si>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</si>
  <si>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</si>
  <si>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</si>
  <si>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</si>
  <si>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</si>
  <si>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</si>
  <si>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</si>
  <si>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</si>
  <si>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</si>
  <si>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</si>
  <si>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</si>
  <si>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</si>
  <si>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</si>
  <si>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</si>
  <si>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</si>
  <si>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</si>
  <si>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</si>
  <si>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</si>
  <si>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</si>
  <si>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</si>
  <si>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</si>
  <si>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</si>
  <si>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</si>
  <si>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</si>
  <si>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</si>
  <si>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</si>
  <si>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</si>
  <si>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</si>
  <si>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</si>
  <si>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</si>
  <si>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</si>
  <si>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</si>
  <si>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</si>
  <si>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</si>
  <si>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</si>
  <si>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</si>
  <si>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</si>
  <si>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</si>
  <si>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</si>
  <si>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</si>
  <si>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</si>
  <si>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</si>
  <si>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</si>
  <si>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</si>
  <si>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</si>
  <si>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</si>
  <si>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</si>
  <si>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</si>
  <si>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</si>
  <si>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</si>
  <si>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</si>
  <si>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</si>
  <si>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</si>
  <si>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</si>
  <si>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</si>
  <si>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</si>
  <si>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</si>
  <si>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</si>
  <si>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</si>
  <si>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</si>
  <si>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</si>
  <si>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</si>
  <si>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</si>
  <si>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</si>
  <si>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</si>
  <si>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</si>
  <si>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</si>
  <si>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</si>
  <si>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</si>
  <si>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</si>
  <si>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</si>
  <si>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</si>
  <si>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</si>
  <si>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</si>
  <si>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TT-20251024-00919 / no pcm</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</si>
  <si>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</si>
  <si>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</si>
  <si>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</si>
  <si>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</si>
  <si>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</si>
  <si>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</si>
  <si>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</si>
  <si>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</si>
  <si>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</si>
  <si>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</si>
  <si>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</si>
  <si>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</si>
  <si>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</si>
  <si>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</si>
  <si>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</si>
  <si>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</si>
  <si>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</si>
  <si>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</si>
  <si>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</si>
  <si>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</si>
  <si>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</si>
  <si>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</si>
  <si>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</si>
  <si>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</si>
  <si>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</si>
  <si>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</si>
  <si>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</si>
  <si>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</si>
  <si>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</si>
  <si>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</si>
  <si>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</si>
  <si>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</si>
  <si>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</si>
  <si>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</si>
  <si>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</si>
  <si>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</si>
  <si>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</si>
  <si>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</si>
  <si>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</si>
  <si>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</si>
  <si>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</si>
  <si>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</si>
  <si>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</si>
  <si>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</si>
  <si>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</si>
  <si>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</si>
  <si>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</si>
  <si>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</si>
  <si>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</si>
  <si>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</si>
  <si>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</si>
  <si>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</si>
  <si>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</si>
  <si>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</si>
  <si>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</si>
  <si>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</si>
  <si>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</si>
  <si>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</si>
  <si>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</si>
  <si>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</si>
  <si>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</si>
  <si>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</si>
  <si>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</si>
  <si>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</si>
  <si>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</si>
  <si>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</si>
  <si>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</si>
  <si>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</si>
  <si>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</si>
  <si>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</si>
  <si>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</si>
  <si>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</si>
  <si>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</si>
  <si>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</si>
  <si>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</si>
  <si>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</si>
  <si>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</si>
  <si>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</si>
  <si>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</si>
  <si>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</si>
  <si>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</si>
  <si>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</si>
  <si>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</si>
  <si>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</si>
  <si>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PCM-20251024-00001156</t>
  </si>
  <si>
    <t>Site Restored by PG "4G Still down"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</si>
  <si>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</si>
  <si>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</si>
  <si>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</si>
  <si>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</si>
  <si>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</si>
  <si>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PCM-20251024-00000927</t>
  </si>
  <si>
    <t>Power available in sceco mter and owner not available he will coming after 9:00 pm /ETA 54 MIN</t>
  </si>
  <si>
    <t>PCM-20251024-00001227</t>
  </si>
  <si>
    <t>access issue as Usf area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</si>
  <si>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</si>
  <si>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</si>
  <si>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</si>
  <si>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</si>
  <si>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</si>
  <si>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</si>
  <si>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</si>
  <si>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</si>
  <si>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PCM-20251024-00001286</t>
  </si>
  <si>
    <t>Team moved ETA 30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</si>
</sst>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b/>
      <sz val="12"/>
      <color rgb="FF000000"/>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7">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9" fillId="9" borderId="9" xfId="0" applyFont="1" applyFill="1" applyBorder="1" applyAlignment="1">
      <alignment horizontal="center" vertical="center" wrapText="1"/>
    </xf>
    <xf numFmtId="165" fontId="9" fillId="9" borderId="8" xfId="0" applyNumberFormat="1" applyFont="1" applyFill="1" applyBorder="1" applyAlignment="1">
      <alignment horizontal="center" vertical="center" wrapText="1"/>
    </xf>
    <xf numFmtId="0" fontId="36" fillId="21" borderId="1" xfId="0" applyFont="1" applyFill="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6" totalsRowShown="0" headerRowDxfId="157" dataDxfId="156" headerRowBorderDxfId="154" tableBorderDxfId="155" totalsRowBorderDxfId="153">
  <autoFilter ref="A1:CJ2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3" totalsRowShown="0" headerRowDxfId="48" dataDxfId="47" headerRowBorderDxfId="45" tableBorderDxfId="46" totalsRowBorderDxfId="44">
  <autoFilter ref="A1:L23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3" totalsRowShown="0" headerRowDxfId="15" dataDxfId="14" headerRowBorderDxfId="12" tableBorderDxfId="13">
  <autoFilter ref="A1:L14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291.99512372685422</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11.500135300928378</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17917</v>
      </c>
      <c r="E4" s="136" t="s">
        <v>38998</v>
      </c>
      <c r="F4" s="137"/>
      <c r="G4" s="138">
        <f ca="1">IFERROR(NOW()-F4,"")</f>
        <v>45954.94354965278</v>
      </c>
      <c r="H4" s="137"/>
      <c r="I4" s="135" t="str">
        <f>IFERROR(VLOOKUP(D4,DB!A:F,6,0),"")</f>
        <v>SCECO</v>
      </c>
      <c r="J4" s="135" t="str">
        <f>IFERROR(VLOOKUP(D4,DB!A:G,7,0),"")</f>
        <v>Dead</v>
      </c>
      <c r="K4" s="139"/>
      <c r="L4" s="140" t="str">
        <f>IFERROR(VLOOKUP(D4,DB!A:I,9,0),"")</f>
        <v>Latis</v>
      </c>
    </row>
    <row r="5" spans="1:15" ht="15" customHeight="1">
      <c r="A5" s="134"/>
      <c r="B5" s="135" t="str">
        <f>IFERROR(VLOOKUP(D5,DB!A:K,11,0),"")</f>
        <v/>
      </c>
      <c r="C5" s="135"/>
      <c r="D5" s="135"/>
      <c r="E5" s="136"/>
      <c r="F5" s="137"/>
      <c r="G5" s="138">
        <f ca="1">IFERROR(NOW()-F5,"")</f>
        <v>45954.94354965278</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45954.94354965278</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45954.94354965278</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45954.94354965278</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45954.94354965278</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45954.94354965278</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45954.94354965278</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45954.94354965278</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45954.94354965278</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45954.94354965278</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45954.94354965278</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45954.94354965278</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45954.94354965278</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45954.94354965278</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45954.94354965278</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45954.94354965278</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45954.94354965278</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45954.94354965278</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45954.94354965278</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45954.94354965278</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45954.94354965278</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45954.94354965278</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45954.94354965278</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45954.94354965278</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45954.94354965278</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45954.94354965278</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45954.94354965278</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45954.94354965278</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45954.94354965278</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45954.94354965278</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45954.94354965278</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45954.94354965278</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45954.94354965278</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45954.94354965278</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45954.94354965278</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45954.94354965278</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45954.94354965278</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45954.94354965278</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45954.94354965278</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45954.94354965278</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45954.94354965278</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45954.94354965278</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45954.94354965278</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45954.94354965278</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45954.94354965278</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45954.94354965278</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45954.94354965278</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45954.94354965278</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45954.94354965278</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45954.94354965278</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45954.94354965278</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45954.94354965278</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45954.94354965278</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45954.94354965278</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45954.94354965278</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45954.94354965278</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45954.94354965278</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45954.94354965278</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45954.94354965278</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45954.94354965278</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45954.94354965278</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45954.94354965278</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A27135A3-F221-45EB-BD35-7B423BAD0449}"/>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6"/>
  <sheetViews>
    <sheetView workbookViewId="0">
      <selection activeCell="E8" sqref="E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39003</v>
      </c>
      <c r="N1" s="90" t="s">
        <v>39004</v>
      </c>
      <c r="O1" s="90" t="s">
        <v>39005</v>
      </c>
      <c r="P1" s="90" t="s">
        <v>39006</v>
      </c>
      <c r="Q1" s="90" t="s">
        <v>39007</v>
      </c>
      <c r="R1" s="90" t="s">
        <v>39008</v>
      </c>
      <c r="S1" s="90" t="s">
        <v>39009</v>
      </c>
      <c r="T1" s="90" t="s">
        <v>39010</v>
      </c>
      <c r="U1" s="90" t="s">
        <v>39011</v>
      </c>
      <c r="V1" s="90" t="s">
        <v>39012</v>
      </c>
      <c r="W1" s="90" t="s">
        <v>39013</v>
      </c>
      <c r="X1" s="90" t="s">
        <v>39014</v>
      </c>
      <c r="Y1" s="90" t="s">
        <v>39015</v>
      </c>
      <c r="Z1" s="90" t="s">
        <v>39016</v>
      </c>
      <c r="AA1" s="90" t="s">
        <v>39017</v>
      </c>
      <c r="AB1" s="90" t="s">
        <v>39018</v>
      </c>
      <c r="AC1" s="90" t="s">
        <v>39019</v>
      </c>
      <c r="AD1" s="90" t="s">
        <v>39020</v>
      </c>
      <c r="AE1" s="90" t="s">
        <v>39021</v>
      </c>
      <c r="AF1" s="90" t="s">
        <v>39022</v>
      </c>
      <c r="AG1" s="90" t="s">
        <v>39023</v>
      </c>
      <c r="AH1" s="90" t="s">
        <v>39024</v>
      </c>
      <c r="AI1" s="90" t="s">
        <v>39025</v>
      </c>
      <c r="AJ1" s="90" t="s">
        <v>39026</v>
      </c>
      <c r="AK1" s="90" t="s">
        <v>39027</v>
      </c>
      <c r="AL1" s="90" t="s">
        <v>39028</v>
      </c>
      <c r="AM1" s="90" t="s">
        <v>39029</v>
      </c>
      <c r="AN1" s="90" t="s">
        <v>39030</v>
      </c>
      <c r="AO1" s="90" t="s">
        <v>39031</v>
      </c>
      <c r="AP1" s="90" t="s">
        <v>39032</v>
      </c>
      <c r="AQ1" s="90" t="s">
        <v>39033</v>
      </c>
      <c r="AR1" s="90" t="s">
        <v>39034</v>
      </c>
      <c r="AS1" s="90" t="s">
        <v>39035</v>
      </c>
      <c r="AT1" s="90" t="s">
        <v>39036</v>
      </c>
      <c r="AU1" s="90" t="s">
        <v>39037</v>
      </c>
      <c r="AV1" s="90" t="s">
        <v>39038</v>
      </c>
      <c r="AW1" s="90" t="s">
        <v>39039</v>
      </c>
      <c r="AX1" s="90" t="s">
        <v>39040</v>
      </c>
      <c r="AY1" s="90" t="s">
        <v>39041</v>
      </c>
      <c r="AZ1" s="90" t="s">
        <v>39042</v>
      </c>
      <c r="BA1" s="90" t="s">
        <v>39043</v>
      </c>
      <c r="BB1" s="90" t="s">
        <v>39044</v>
      </c>
      <c r="BC1" s="90" t="s">
        <v>39045</v>
      </c>
      <c r="BD1" s="90" t="s">
        <v>39046</v>
      </c>
      <c r="BE1" s="90" t="s">
        <v>39047</v>
      </c>
      <c r="BF1" s="90" t="s">
        <v>39048</v>
      </c>
      <c r="BG1" s="90" t="s">
        <v>39049</v>
      </c>
      <c r="BH1" s="90" t="s">
        <v>39050</v>
      </c>
      <c r="BI1" s="90" t="s">
        <v>39051</v>
      </c>
      <c r="BJ1" s="90" t="s">
        <v>39052</v>
      </c>
      <c r="BK1" s="90" t="s">
        <v>39053</v>
      </c>
      <c r="BL1" s="90" t="s">
        <v>39054</v>
      </c>
      <c r="BM1" s="90" t="s">
        <v>39055</v>
      </c>
      <c r="BN1" s="90" t="s">
        <v>39056</v>
      </c>
      <c r="BO1" s="90" t="s">
        <v>39057</v>
      </c>
      <c r="BP1" s="90" t="s">
        <v>39058</v>
      </c>
      <c r="BQ1" s="90" t="s">
        <v>39059</v>
      </c>
      <c r="BR1" s="90" t="s">
        <v>39060</v>
      </c>
      <c r="BS1" s="90" t="s">
        <v>39061</v>
      </c>
      <c r="BT1" s="90" t="s">
        <v>39062</v>
      </c>
      <c r="BU1" s="90" t="s">
        <v>39063</v>
      </c>
      <c r="BV1" s="90" t="s">
        <v>39064</v>
      </c>
      <c r="BW1" s="90" t="s">
        <v>39065</v>
      </c>
      <c r="BX1" s="90" t="s">
        <v>39066</v>
      </c>
      <c r="BY1" s="90" t="s">
        <v>39067</v>
      </c>
      <c r="BZ1" s="90" t="s">
        <v>39068</v>
      </c>
      <c r="CA1" s="90" t="s">
        <v>39069</v>
      </c>
      <c r="CB1" s="90" t="s">
        <v>39070</v>
      </c>
      <c r="CC1" s="90" t="s">
        <v>39071</v>
      </c>
      <c r="CD1" s="90" t="s">
        <v>39072</v>
      </c>
      <c r="CE1" s="90" t="s">
        <v>39073</v>
      </c>
      <c r="CF1" s="90" t="s">
        <v>39074</v>
      </c>
      <c r="CG1" s="90" t="s">
        <v>39075</v>
      </c>
      <c r="CH1" s="90" t="s">
        <v>39076</v>
      </c>
      <c r="CI1" s="90" t="s">
        <v>39077</v>
      </c>
      <c r="CJ1" s="90" t="s">
        <v>39078</v>
      </c>
    </row>
    <row r="2" spans="1:88" s="70" customFormat="1" ht="31.5" customHeight="1">
      <c r="A2" s="63" t="s">
        <v>39079</v>
      </c>
      <c r="B2" s="63" t="s">
        <v>27</v>
      </c>
      <c r="C2" s="63">
        <v>1</v>
      </c>
      <c r="D2" s="63" t="s">
        <v>19312</v>
      </c>
      <c r="E2" s="87" t="s">
        <v>39080</v>
      </c>
      <c r="F2" s="76">
        <v>45322.056979166664</v>
      </c>
      <c r="G2" s="77" t="s">
        <v>39081</v>
      </c>
      <c r="H2" s="89">
        <v>45322.050729166665</v>
      </c>
      <c r="I2" s="63" t="s">
        <v>88</v>
      </c>
      <c r="J2" s="63" t="s">
        <v>65</v>
      </c>
      <c r="K2" s="88" t="s">
        <v>39082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39083</v>
      </c>
      <c r="B3" s="63" t="str">
        <f>IFERROR(VLOOKUP(D3,DB!A:K,11,0),"")</f>
        <v>R2</v>
      </c>
      <c r="C3" s="63">
        <v>1</v>
      </c>
      <c r="D3" s="63" t="s">
        <v>29202</v>
      </c>
      <c r="E3" s="87" t="s">
        <v>38998</v>
      </c>
      <c r="F3" s="76">
        <v>45824.999837962961</v>
      </c>
      <c r="G3" s="77">
        <f ca="1">IFERROR(NOW()-F3,"-")</f>
        <v>129.94371168981888</v>
      </c>
      <c r="H3" s="76">
        <v>45824.993587962963</v>
      </c>
      <c r="I3" s="63" t="str">
        <f>IFERROR(VLOOKUP(D3,DB!A:F,6,0),"")</f>
        <v>Generator-SG</v>
      </c>
      <c r="J3" s="63" t="str">
        <f>IFERROR(VLOOKUP(D3,DB!A:G,7,0),"")</f>
        <v>Good</v>
      </c>
      <c r="K3" s="88" t="s">
        <v>39084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39085</v>
      </c>
      <c r="B4" s="18" t="str">
        <f>IFERROR(VLOOKUP(D4,DB!A:K,11,0),"")</f>
        <v>R2</v>
      </c>
      <c r="C4" s="18">
        <v>2</v>
      </c>
      <c r="D4" s="18" t="s">
        <v>17718</v>
      </c>
      <c r="E4" s="87" t="s">
        <v>38998</v>
      </c>
      <c r="F4" s="89">
        <v>45944.495775462965</v>
      </c>
      <c r="G4" s="117">
        <f ca="1">IFERROR(NOW()-F4,"-")</f>
        <v>10.447774189815391</v>
      </c>
      <c r="H4" s="116">
        <v>45937.721967592595</v>
      </c>
      <c r="I4" s="18" t="str">
        <f>IFERROR(VLOOKUP(D4,DB!A:F,6,0),"")</f>
        <v>SCECO</v>
      </c>
      <c r="J4" s="18" t="str">
        <f>IFERROR(VLOOKUP(D4,DB!A:G,7,0),"")</f>
        <v>Vandalized</v>
      </c>
      <c r="K4" s="19" t="s">
        <v>39086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64" t="s">
        <v>39087</v>
      </c>
      <c r="B5" s="18" t="str">
        <f>IFERROR(VLOOKUP(D5,DB!A:K,11,0),"")</f>
        <v>R2</v>
      </c>
      <c r="C5" s="18">
        <v>1</v>
      </c>
      <c r="D5" s="18" t="s">
        <v>19120</v>
      </c>
      <c r="E5" s="115" t="s">
        <v>38998</v>
      </c>
      <c r="F5" s="165">
        <v>45954.809039351851</v>
      </c>
      <c r="G5" s="117">
        <f ca="1">IFERROR(NOW()-F5,"-")</f>
        <v>0.13451030092983274</v>
      </c>
      <c r="H5" s="116">
        <v>45954.802754629629</v>
      </c>
      <c r="I5" s="18" t="str">
        <f>IFERROR(VLOOKUP(D5,DB!A:F,6,0),"")</f>
        <v>SCECO</v>
      </c>
      <c r="J5" s="18" t="str">
        <f>IFERROR(VLOOKUP(D5,DB!A:G,7,0),"")</f>
        <v>Good</v>
      </c>
      <c r="K5" s="19" t="s">
        <v>39088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45954.94354965278</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45954.94354965278</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66"/>
      <c r="E8" s="115"/>
      <c r="F8" s="116"/>
      <c r="G8" s="117">
        <f ca="1">IFERROR(NOW()-F8,"-")</f>
        <v>45954.94354965278</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45954.94354965278</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45954.94354965278</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45954.94354965278</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45954.94354965278</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45954.94354965278</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45954.94354965278</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45954.94354965278</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45954.94354965278</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45954.94354965278</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45954.94354965278</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45954.94354965278</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45954.94354965278</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45954.94354965278</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45954.94354965278</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45954.94354965278</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45954.94354965278</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45954.94354965278</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45954.94354965278</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sheetData>
  <dataValidations count="2">
    <dataValidation allowBlank="1" showInputMessage="1" showErrorMessage="1" sqref="E1" xr:uid="{4D935161-CDD3-4592-B877-3FB59C99E142}"/>
    <dataValidation type="list" allowBlank="1" showInputMessage="1" showErrorMessage="1" sqref="E3:E2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tabSelected="1" workbookViewId="0">
      <selection activeCell="D22" sqref="D2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45954.94354965278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45954.94354965278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45954.94354965278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45954.94354965278</v>
      </c>
      <c r="H5" s="22"/>
      <c r="I5" s="19" t="s">
        <v>39089</v>
      </c>
      <c r="J5" s="18" t="str">
        <f>IFERROR(VLOOKUP(D5,DB!A:G,7,0),"")</f>
        <v/>
      </c>
      <c r="K5" s="46"/>
      <c r="L5" s="23" t="str">
        <f>IFERROR(VLOOKUP(D5,DB!A:I,9,0),"")</f>
        <v/>
      </c>
    </row>
    <row r="6" spans="1:13" ht="15" customHeight="1">
      <c r="A6" s="19"/>
      <c r="B6" s="63" t="str">
        <f>IFERROR(VLOOKUP(D6,DB!A:K,11,0),"")</f>
        <v/>
      </c>
      <c r="C6" s="18"/>
      <c r="D6" s="18"/>
      <c r="E6" s="18"/>
      <c r="F6" s="20"/>
      <c r="G6" s="21">
        <f t="shared" ca="1" si="0"/>
        <v>45954.94354965278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45954.94354965278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45954.94354965278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45954.94354965278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45954.94354965278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45954.94354965278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45954.94354965278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45954.94354965278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45954.94354965278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45954.94354965278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45954.94354965278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45954.94354965278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45954.94354965278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45954.94354965278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45954.94354965278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45954.94354965278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45954.94354965278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45954.94354965278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45954.94354965278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45954.94354965278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45954.94354965278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45954.94354965278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45954.94354965278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45954.94354965278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45954.94354965278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45954.94354965278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45954.94354965278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45954.94354965278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45954.94354965278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45954.94354965278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45954.94354965278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45954.94354965278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45954.94354965278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45954.94354965278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45954.94354965278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45954.94354965278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45954.94354965278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45954.94354965278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45954.94354965278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45954.94354965278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45954.94354965278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45954.94354965278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45954.94354965278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45954.94354965278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45954.94354965278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45954.94354965278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45954.94354965278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45954.94354965278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45954.94354965278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45954.94354965278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45954.94354965278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45954.94354965278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45954.94354965278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45954.94354965278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45954.94354965278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45954.94354965278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45954.94354965278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45954.94354965278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45954.94354965278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45954.94354965278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45954.94354965278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45954.94354965278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45954.94354965278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45954.94354965278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45954.94354965278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45954.94354965278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45954.94354965278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45954.94354965278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45954.94354965278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45954.94354965278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45954.94354965278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45954.94354965278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45954.94354965278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45954.94354965278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45954.94354965278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45954.94354965278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45954.94354965278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45954.94354965278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45954.94354965278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45954.94354965278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45954.94354965278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45954.94354965278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45954.94354965278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45954.94354965278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45954.94354965278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45954.94354965278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45954.94354965278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45954.94354965278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45954.94354965278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45954.94354965278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45954.94354965278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45954.94354965278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45954.94354965278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45954.94354965278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45954.94354965278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45954.94354965278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45954.94354965278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45954.94354965278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45954.94354965278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45954.94354965278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45954.94354965278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45954.94354965278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45954.94354965278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45954.94354965278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45954.94354965278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45954.94354965278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45954.94354965278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45954.94354965278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45954.94354965278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45954.94354965278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45954.94354965278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45954.94354965278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45954.94354965278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45954.94354965278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45954.94354965278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45954.94354965278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45954.94354965278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45954.94354965278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45954.94354965278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45954.94354965278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45954.94354965278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45954.94354965278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45954.94354965278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45954.94354965278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45954.94354965278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45954.94354965278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45954.94354965278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45954.94354965278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45954.94354965278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45954.94354965278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45954.94354965278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45954.94354965278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45954.94354965278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45954.94354965278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45954.94354965278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45954.94354965278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45954.94354965278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45954.94354965278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45954.94354965278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45954.94354965278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45954.94354965278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45954.94354965278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45954.94354965278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45954.94354965278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45954.94354965278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45954.94354965278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45954.94354965278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45954.94354965278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45954.94354965278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45954.94354965278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45954.94354965278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45954.94354965278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45954.94354965278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45954.94354965278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45954.94354965278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45954.94354965278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45954.94354965278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45954.94354965278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45954.94354965278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45954.94354965278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45954.94354965278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45954.94354965278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45954.94354965278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45954.94354965278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45954.94354965278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45954.94354965278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45954.94354965278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45954.94354965278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45954.94354965278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45954.94354965278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45954.94354965278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45954.94354965278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45954.94354965278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45954.94354965278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45954.94354965278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45954.94354965278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45954.94354965278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45954.94354965278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45954.94354965278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45954.94354965278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45954.94354965278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45954.94354965278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45954.94354965278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45954.94354965278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45954.94354965278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45954.94354965278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45954.94354965278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45954.94354965278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45954.94354965278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45954.94354965278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45954.94354965278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45954.94354965278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45954.94354965278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45954.94354965278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45954.94354965278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45954.94354965278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45954.94354965278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45954.94354965278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45954.94354965278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45954.94354965278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45954.94354965278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45954.94354965278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45954.94354965278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45954.94354965278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45954.94354965278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45954.94354965278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45954.94354965278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45954.94354965278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45954.94354965278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45954.94354965278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45954.94354965278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45954.94354965278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45954.94354965278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45954.94354965278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45954.94354965278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45954.94354965278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45954.94354965278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45954.94354965278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45954.94354965278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45954.94354965278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45954.94354965278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45954.94354965278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45954.94354965278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45954.94354965278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45954.94354965278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45954.94354965278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45954.94354965278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45954.94354965278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45954.94354965278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45954.94354965278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45954.94354965278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45954.94354965278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45954.94354965278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45954.94354965278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45954.94354965278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45954.94354965278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45954.94354965278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45954.94354965278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45954.94354965278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45954.94354965278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45954.94354965278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45954.94354965278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45954.94354965278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45954.94354965278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45954.94354965278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45954.94354965278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45954.94354965278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45954.94354965278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45954.94354965278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45954.94354965278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45954.94354965278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45954.94354965278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45954.94354965278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45954.94354965278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45954.94354965278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45954.94354965278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45954.94354965278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45954.94354965278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45954.94354965278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45954.94354965278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45954.94354965278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45954.94354965278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45954.94354965278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45954.94354965278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45954.94354965278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45954.94354965278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45954.94354965278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45954.94354965278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45954.94354965278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45954.94354965278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45954.94354965278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45954.94354965278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45954.94354965278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45954.94354965278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45954.94354965278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45954.94354965278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45954.94354965278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45954.94354965278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45954.94354965278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45954.94354965278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45954.94354965278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45954.94354965278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45954.94354965278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45954.94354965278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45954.94354965278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45954.94354965278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45954.94354965278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45954.94354965278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45954.94354965278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45954.94354965278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45954.94354965278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45954.94354965278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45954.94354965278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45954.94354965278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45954.94354965278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45954.94354965278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45954.94354965278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45954.94354965278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45954.94354965278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45954.94354965278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45954.94354965278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45954.94354965278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45954.94354965278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45954.94354965278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45954.94354965278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45954.94354965278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45954.94354965278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45954.94354965278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45954.94354965278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45954.94354965278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45954.94354965278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45954.94354965278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45954.94354965278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45954.94354965278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45954.94354965278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45954.94354965278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45954.94354965278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45954.94354965278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45954.94354965278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45954.94354965278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45954.94354965278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45954.94354965278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45954.94354965278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45954.94354965278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45954.94354965278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45954.94354965278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45954.94354965278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45954.94354965278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45954.94354965278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45954.94354965278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45954.94354965278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45954.94354965278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45954.94354965278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45954.94354965278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45954.94354965278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45954.94354965278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45954.94354965278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45954.94354965278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45954.94354965278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45954.94354965278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45954.94354965278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45954.94354965278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45954.94354965278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45954.94354965278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45954.94354965278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45954.94354965278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45954.94354965278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45954.94354965278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45954.94354965278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45954.94354965278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45954.94354965278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45954.94354965278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45954.94354965278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45954.94354965278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45954.94354965278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45954.94354965278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45954.94354965278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45954.94354965278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45954.94354965278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45954.94354965278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45954.94354965278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45954.94354965278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45954.94354965278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45954.94354965278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45954.94354965278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45954.94354965278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45954.94354965278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45954.94354965278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45954.94354965278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45954.94354965278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45954.94354965278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45954.94354965278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45954.94354965278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45954.94354965278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45954.94354965278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45954.94354965278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45954.94354965278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45954.94354965278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45954.94354965278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45954.94354965278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45954.94354965278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45954.94354965278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45954.94354965278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45954.94354965278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45954.94354965278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45954.94354965278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45954.94354965278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45954.94354965278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45954.94354965278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45954.94354965278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45954.94354965278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45954.94354965278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45954.94354965278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45954.94354965278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45954.94354965278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45954.94354965278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45954.94354965278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45954.94354965278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45954.94354965278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45954.94354965278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45954.94354965278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45954.94354965278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45954.94354965278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45954.94354965278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45954.94354965278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45954.94354965278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45954.94354965278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45954.94354965278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45954.94354965278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45954.94354965278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45954.94354965278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45954.94354965278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45954.94354965278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45954.94354965278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45954.94354965278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45954.94354965278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45954.94354965278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45954.94354965278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45954.94354965278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45954.94354965278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45954.94354965278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45954.94354965278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45954.94354965278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45954.94354965278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45954.94354965278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45954.94354965278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45954.94354965278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45954.94354965278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45954.94354965278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45954.94354965278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45954.94354965278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45954.94354965278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45954.94354965278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45954.94354965278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45954.94354965278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45954.94354965278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45954.94354965278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45954.94354965278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45954.94354965278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45954.94354965278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45954.94354965278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45954.94354965278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45954.94354965278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45954.94354965278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45954.94354965278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45954.94354965278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45954.94354965278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45954.94354965278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45954.94354965278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45954.94354965278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45954.94354965278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45954.94354965278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45954.94354965278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45954.94354965278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45954.94354965278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45954.94354965278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45954.94354965278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45954.94354965278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45954.94354965278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45954.94354965278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45954.94354965278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45954.94354965278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45954.94354965278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45954.94354965278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45954.94354965278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45954.94354965278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45954.94354965278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45954.94354965278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45954.94354965278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45954.94354965278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45954.94354965278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45954.94354965278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45954.94354965278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45954.94354965278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45954.94354965278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45954.94354965278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45954.94354965278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45954.94354965278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45954.94354965278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45954.94354965278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45954.94354965278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45954.94354965278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45954.94354965278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45954.94354965278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45954.94354965278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45954.94354965278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45954.94354965278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45954.94354965278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45954.94354965278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45954.94354965278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45954.94354965278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45954.94354965278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45954.94354965278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45954.94354965278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45954.94354965278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45954.94354965278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45954.94354965278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45954.94354965278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45954.94354965278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45954.94354965278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45954.94354965278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45954.94354965278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45954.94354965278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45954.94354965278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45954.94354965278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45954.94354965278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45954.94354965278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45954.94354965278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45954.94354965278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45954.94354965278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45954.94354965278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45954.94354965278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45954.94354965278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45954.94354965278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45954.94354965278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45954.94354965278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45954.94354965278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45954.94354965278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45954.94354965278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45954.94354965278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45954.94354965278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45954.94354965278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45954.94354965278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45954.94354965278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45954.94354965278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45954.94354965278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45954.94354965278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45954.94354965278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45954.94354965278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45954.94354965278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45954.94354965278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45954.94354965278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45954.94354965278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45954.94354965278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45954.94354965278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45954.94354965278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45954.94354965278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45954.94354965278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45954.94354965278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45954.94354965278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45954.94354965278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45954.94354965278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45954.94354965278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45954.94354965278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45954.94354965278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45954.94354965278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45954.94354965278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45954.94354965278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45954.94354965278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45954.94354965278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45954.94354965278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45954.94354965278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45954.94354965278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45954.94354965278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45954.94354965278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45954.94354965278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45954.94354965278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45954.94354965278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45954.94354965278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45954.94354965278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45954.94354965278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45954.94354965278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45954.94354965278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45954.94354965278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45954.94354965278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45954.94354965278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45954.94354965278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45954.94354965278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45954.94354965278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45954.94354965278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45954.94354965278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45954.94354965278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45954.94354965278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45954.94354965278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45954.94354965278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45954.94354965278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45954.94354965278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45954.94354965278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45954.94354965278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45954.94354965278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45954.94354965278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45954.94354965278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45954.94354965278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45954.94354965278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45954.94354965278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45954.94354965278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45954.94354965278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45954.94354965278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45954.94354965278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45954.94354965278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45954.94354965278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45954.94354965278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45954.94354965278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45954.94354965278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45954.94354965278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45954.94354965278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45954.94354965278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45954.94354965278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45954.94354965278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45954.94354965278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45954.94354965278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45954.94354965278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45954.94354965278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45954.94354965278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45954.94354965278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45954.94354965278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45954.94354965278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45954.94354965278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45954.94354965278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45954.94354965278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45954.94354965278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45954.94354965278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45954.94354965278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45954.94354965278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45954.94354965278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45954.94354965278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45954.94354965278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45954.94354965278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45954.94354965278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45954.94354965278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45954.94354965278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45954.94354965278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45954.94354965278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45954.94354965278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45954.94354965278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45954.94354965278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45954.94354965278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45954.94354965278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45954.94354965278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45954.94354965278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45954.94354965278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45954.94354965278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45954.94354965278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45954.94354965278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45954.94354965278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45954.94354965278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45954.94354965278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45954.94354965278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45954.94354965278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45954.94354965278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45954.94354965278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45954.94354965278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45954.94354965278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45954.94354965278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45954.94354965278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45954.94354965278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45954.94354965278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45954.94354965278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45954.94354965278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45954.94354965278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45954.94354965278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45954.94354965278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45954.94354965278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45954.94354965278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45954.94354965278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45954.94354965278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45954.94354965278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45954.94354965278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45954.94354965278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45954.94354965278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45954.94354965278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45954.94354965278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45954.94354965278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45954.94354965278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45954.94354965278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45954.94354965278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45954.94354965278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45954.94354965278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45954.94354965278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45954.94354965278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45954.94354965278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45954.94354965278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45954.94354965278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45954.94354965278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45954.94354965278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45954.94354965278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45954.94354965278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45954.94354965278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45954.94354965278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45954.94354965278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45954.94354965278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45954.94354965278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45954.94354965278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45954.94354965278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45954.94354965278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45954.94354965278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45954.94354965278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45954.94354965278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45954.94354965278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45954.94354965278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45954.94354965278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45954.94354965278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45954.94354965278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45954.94354965278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45954.94354965278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45954.94354965278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45954.94354965278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45954.94354965278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45954.94354965278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45954.94354965278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45954.94354965278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45954.94354965278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45954.94354965278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45954.94354965278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45954.94354965278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45954.94354965278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45954.94354965278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45954.94354965278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45954.94354965278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45954.94354965278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45954.94354965278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45954.94354965278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45954.94354965278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45954.94354965278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45954.94354965278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45954.94354965278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45954.94354965278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45954.94354965278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45954.94354965278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45954.94354965278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45954.94354965278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45954.94354965278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45954.94354965278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45954.94354965278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45954.94354965278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45954.94354965278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45954.94354965278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45954.94354965278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45954.94354965278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45954.94354965278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45954.94354965278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45954.94354965278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45954.94354965278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45954.94354965278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45954.94354965278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45954.94354965278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45954.94354965278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45954.94354965278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45954.94354965278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45954.94354965278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45954.94354965278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45954.94354965278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45954.94354965278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45954.94354965278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45954.94354965278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45954.94354965278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45954.94354965278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45954.94354965278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45954.94354965278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45954.94354965278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45954.94354965278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45954.94354965278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45954.94354965278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45954.94354965278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45954.94354965278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45954.94354965278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45954.94354965278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45954.94354965278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45954.94354965278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45954.94354965278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45954.94354965278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45954.94354965278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45954.94354965278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45954.94354965278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45954.94354965278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45954.94354965278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45954.94354965278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45954.94354965278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45954.94354965278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45954.94354965278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45954.94354965278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45954.94354965278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45954.94354965278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45954.94354965278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45954.94354965278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45954.94354965278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45954.94354965278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45954.94354965278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45954.94354965278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45954.94354965278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45954.94354965278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45954.94354965278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45954.94354965278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45954.94354965278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45954.94354965278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45954.94354965278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45954.94354965278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45954.94354965278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45954.94354965278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45954.94354965278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45954.94354965278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45954.94354965278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45954.94354965278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45954.94354965278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45954.94354965278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45954.94354965278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45954.94354965278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45954.94354965278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45954.94354965278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45954.94354965278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45954.94354965278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45954.94354965278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45954.94354965278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45954.94354965278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45954.94354965278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45954.94354965278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45954.94354965278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45954.94354965278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45954.94354965278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45954.94354965278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45954.94354965278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45954.94354965278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45954.94354965278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45954.94354965278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45954.94354965278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45954.94354965278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45954.94354965278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45954.94354965278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45954.94354965278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45954.94354965278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45954.94354965278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45954.94354965278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45954.94354965278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45954.94354965278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45954.94354965278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45954.94354965278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45954.94354965278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45954.94354965278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45954.94354965278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45954.94354965278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45954.94354965278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45954.94354965278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45954.94354965278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45954.94354965278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45954.94354965278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45954.94354965278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45954.94354965278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45954.94354965278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45954.94354965278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45954.94354965278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45954.94354965278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45954.94354965278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45954.94354965278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45954.94354965278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45954.94354965278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45954.94354965278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45954.94354965278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45954.94354965278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45954.94354965278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45954.94354965278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45954.94354965278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45954.94354965278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45954.94354965278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45954.94354965278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45954.94354965278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45954.94354965278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45954.94354965278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45954.94354965278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45954.94354965278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45954.94354965278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45954.94354965278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45954.94354965278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45954.94354965278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45954.94354965278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45954.94354965278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45954.94354965278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45954.94354965278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45954.94354965278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45954.94354965278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45954.94354965278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45954.94354965278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45954.94354965278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45954.94354965278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45954.94354965278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45954.94354965278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45954.94354965278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45954.94354965278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45954.94354965278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45954.94354965278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45954.94354965278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45954.94354965278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45954.94354965278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45954.94354965278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45954.94354965278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45954.94354965278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45954.94354965278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45954.94354965278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45954.94354965278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45954.94354965278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45954.94354965278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45954.94354965278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45954.94354965278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45954.94354965278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45954.94354965278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45954.94354965278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45954.94354965278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45954.94354965278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45954.94354965278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45954.94354965278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45954.94354965278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45954.94354965278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45954.94354965278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45954.94354965278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45954.94354965278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45954.94354965278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45954.94354965278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45954.94354965278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45954.94354965278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45954.94354965278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45954.94354965278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45954.94354965278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45954.94354965278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45954.94354965278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45954.94354965278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45954.94354965278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45954.94354965278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45954.94354965278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45954.94354965278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45954.94354965278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45954.94354965278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45954.94354965278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45954.94354965278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45954.94354965278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45954.94354965278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45954.94354965278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45954.94354965278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45954.94354965278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45954.94354965278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45954.94354965278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45954.94354965278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45954.94354965278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45954.94354965278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45954.94354965278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45954.94354965278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45954.94354965278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45954.94354965278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45954.94354965278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45954.94354965278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45954.94354965278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45954.94354965278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45954.94354965278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45954.94354965278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45954.94354965278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45954.94354965278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45954.94354965278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45954.94354965278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45954.94354965278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45954.94354965278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45954.94354965278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45954.94354965278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45954.94354965278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45954.94354965278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45954.94354965278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45954.94354965278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45954.94354965278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45954.94354965278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45954.94354965278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45954.94354965278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45954.94354965278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45954.94354965278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45954.94354965278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45954.94354965278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45954.94354965278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45954.94354965278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45954.94354965278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45954.94354965278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45954.94354965278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45954.94354965278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45954.94354965278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45954.94354965278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45954.94354965278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45954.94354965278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45954.94354965278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45954.94354965278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45954.94354965278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45954.94354965278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45954.94354965278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45954.94354965278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45954.94354965278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45954.94354965278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45954.94354965278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45954.94354965278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45954.94354965278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45954.94354965278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45954.94354965278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45954.94354965278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45954.94354965278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45954.94354965278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45954.94354965278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45954.94354965278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45954.94354965278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45954.94354965278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45954.94354965278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45954.94354965278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45954.94354965278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45954.94354965278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45954.94354965278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45954.94354965278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45954.94354965278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45954.94354965278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45954.94354965278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45954.94354965278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45954.94354965278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45954.94354965278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45954.94354965278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45954.94354965278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45954.94354965278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45954.94354965278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45954.94354965278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45954.94354965278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45954.94354965278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45954.94354965278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45954.94354965278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45954.94354965278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45954.94354965278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45954.94354965278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45954.94354965278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45954.94354965278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45954.94354965278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45954.94354965278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45954.94354965278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45954.94354965278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45954.94354965278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45954.94354965278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45954.94354965278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45954.94354965278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45954.94354965278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45954.94354965278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45954.94354965278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45954.94354965278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45954.94354965278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45954.94354965278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45954.94354965278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45954.94354965278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45954.94354965278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45954.94354965278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45954.94354965278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45954.94354965278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45954.94354965278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45954.94354965278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45954.94354965278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45954.94354965278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45954.94354965278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45954.94354965278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45954.94354965278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45954.94354965278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45954.94354965278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45954.94354965278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45954.94354965278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45954.94354965278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45954.94354965278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45954.94354965278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45954.94354965278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45954.94354965278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45954.94354965278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45954.94354965278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45954.94354965278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45954.94354965278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45954.94354965278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45954.94354965278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45954.94354965278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45954.94354965278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45954.94354965278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45954.94354965278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45954.94354965278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45954.94354965278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45954.94354965278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45954.94354965278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45954.94354965278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45954.94354965278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45954.94354965278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45954.94354965278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45954.94354965278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45954.94354965278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45954.94354965278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45954.94354965278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45954.94354965278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45954.94354965278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45954.94354965278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45954.94354965278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45954.94354965278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45954.94354965278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45954.94354965278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45954.94354965278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45954.94354965278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45954.94354965278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45954.94354965278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45954.94354965278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45954.94354965278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45954.94354965278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45954.94354965278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45954.94354965278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45954.94354965278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45954.94354965278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45954.94354965278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45954.94354965278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45954.94354965278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45954.94354965278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45954.94354965278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45954.94354965278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45954.94354965278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45954.94354965278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45954.94354965278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45954.94354965278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45954.94354965278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45954.94354965278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45954.94354965278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45954.94354965278</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45954.94354965278</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45954.94354965278</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45954.94354965278</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45954.94354965278</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45954.94354965278</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45954.94354965278</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45954.94354965278</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45954.94354965278</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45954.94354965278</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3"/>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39090</v>
      </c>
      <c r="B2" s="97" t="str">
        <f>IFERROR(VLOOKUP(D2,DB!A:K,11,0),"")</f>
        <v>R4</v>
      </c>
      <c r="C2" s="98">
        <v>1</v>
      </c>
      <c r="D2" s="94" t="s">
        <v>35115</v>
      </c>
      <c r="E2" s="99" t="s">
        <v>38998</v>
      </c>
      <c r="F2" s="100">
        <v>45703.480717592596</v>
      </c>
      <c r="G2" s="101">
        <f ca="1">IFERROR(NOW()-F2,"")</f>
        <v>251.46283206018416</v>
      </c>
      <c r="H2" s="100">
        <v>45703.474768518521</v>
      </c>
      <c r="I2" s="97" t="str">
        <f>IFERROR(VLOOKUP(D2,DB!A:F,6,0),"")</f>
        <v>SCECO</v>
      </c>
      <c r="J2" s="97" t="str">
        <f>IFERROR(VLOOKUP(D2,DB!A:G,7,0),"")</f>
        <v>Dead</v>
      </c>
      <c r="K2" s="102" t="s">
        <v>39091</v>
      </c>
      <c r="L2" s="94" t="str">
        <f>IFERROR(VLOOKUP(D2,DB!A:I,9,0),"")</f>
        <v>Latis</v>
      </c>
    </row>
    <row r="3" spans="1:16" ht="30" customHeight="1">
      <c r="A3" s="120" t="s">
        <v>39092</v>
      </c>
      <c r="B3" s="97" t="str">
        <f>IFERROR(VLOOKUP(D3,DB!A:K,11,0),"")</f>
        <v>R4</v>
      </c>
      <c r="C3" s="121">
        <v>1</v>
      </c>
      <c r="D3" s="94" t="s">
        <v>27420</v>
      </c>
      <c r="E3" s="99" t="s">
        <v>38998</v>
      </c>
      <c r="F3" s="124">
        <v>45953.634722222225</v>
      </c>
      <c r="G3" s="125">
        <f ca="1">IFERROR(NOW()-F3,"")</f>
        <v>1.3088274305555387</v>
      </c>
      <c r="H3" s="124">
        <v>45953.546631944446</v>
      </c>
      <c r="I3" s="120" t="str">
        <f>IFERROR(VLOOKUP(D3,DB!A:F,6,0),"")</f>
        <v>SCECO</v>
      </c>
      <c r="J3" s="120" t="str">
        <f>IFERROR(VLOOKUP(D3,DB!A:G,7,0),"")</f>
        <v>Dead</v>
      </c>
      <c r="K3" s="126" t="s">
        <v>39093</v>
      </c>
      <c r="L3" s="122" t="str">
        <f>IFERROR(VLOOKUP(D3,DB!A:I,9,0),"")</f>
        <v>Latis</v>
      </c>
    </row>
    <row r="4" spans="1:16" ht="20.25" customHeight="1">
      <c r="A4" s="120" t="s">
        <v>39094</v>
      </c>
      <c r="B4" s="120" t="str">
        <f>IFERROR(VLOOKUP(D4,DB!A:K,11,0),"")</f>
        <v>R4</v>
      </c>
      <c r="C4" s="121">
        <v>1</v>
      </c>
      <c r="D4" s="122" t="s">
        <v>37641</v>
      </c>
      <c r="E4" s="99" t="s">
        <v>38998</v>
      </c>
      <c r="F4" s="124">
        <v>45954.6559375</v>
      </c>
      <c r="G4" s="125">
        <f ca="1">IFERROR(NOW()-F4,"")</f>
        <v>0.28761215278063901</v>
      </c>
      <c r="H4" s="124">
        <v>45954.623298611114</v>
      </c>
      <c r="I4" s="120" t="str">
        <f>IFERROR(VLOOKUP(D4,DB!A:F,6,0),"")</f>
        <v>SCECO</v>
      </c>
      <c r="J4" s="120" t="str">
        <f>IFERROR(VLOOKUP(D4,DB!A:G,7,0),"")</f>
        <v>Dead</v>
      </c>
      <c r="K4" s="126" t="s">
        <v>39095</v>
      </c>
      <c r="L4" s="122" t="str">
        <f>IFERROR(VLOOKUP(D4,DB!A:I,9,0),"")</f>
        <v>Latis</v>
      </c>
    </row>
    <row r="5" spans="1:16" ht="15" customHeight="1">
      <c r="A5" s="120" t="s">
        <v>39096</v>
      </c>
      <c r="B5" s="120" t="str">
        <f>IFERROR(VLOOKUP(D5,DB!A:K,11,0),"")</f>
        <v>R4</v>
      </c>
      <c r="C5" s="121">
        <v>1</v>
      </c>
      <c r="D5" s="122" t="s">
        <v>36278</v>
      </c>
      <c r="E5" s="99" t="s">
        <v>38998</v>
      </c>
      <c r="F5" s="124">
        <v>45954.863888888889</v>
      </c>
      <c r="G5" s="125">
        <f ca="1">IFERROR(NOW()-F5,"")</f>
        <v>7.9660763891297393E-2</v>
      </c>
      <c r="H5" s="124">
        <v>45954.858275462961</v>
      </c>
      <c r="I5" s="120" t="str">
        <f>IFERROR(VLOOKUP(D5,DB!A:F,6,0),"")</f>
        <v>Generator-SG</v>
      </c>
      <c r="J5" s="120" t="str">
        <f>IFERROR(VLOOKUP(D5,DB!A:G,7,0),"")</f>
        <v>Dead</v>
      </c>
      <c r="K5" s="126" t="s">
        <v>39097</v>
      </c>
      <c r="L5" s="122" t="str">
        <f>IFERROR(VLOOKUP(D5,DB!A:I,9,0),"")</f>
        <v>Latis</v>
      </c>
    </row>
    <row r="6" spans="1:16" ht="15" customHeight="1">
      <c r="A6" s="120"/>
      <c r="B6" s="120" t="str">
        <f>IFERROR(VLOOKUP(D6,DB!A:K,11,0),"")</f>
        <v/>
      </c>
      <c r="C6" s="121"/>
      <c r="D6" s="122"/>
      <c r="E6" s="99"/>
      <c r="F6" s="124"/>
      <c r="G6" s="125">
        <f ca="1">IFERROR(NOW()-F6,"")</f>
        <v>45954.94354965278</v>
      </c>
      <c r="H6" s="124"/>
      <c r="I6" s="120" t="str">
        <f>IFERROR(VLOOKUP(D6,DB!A:F,6,0),"")</f>
        <v/>
      </c>
      <c r="J6" s="120" t="str">
        <f>IFERROR(VLOOKUP(D6,DB!A:G,7,0),"")</f>
        <v/>
      </c>
      <c r="K6" s="126"/>
      <c r="L6" s="122" t="str">
        <f>IFERROR(VLOOKUP(D6,DB!A:I,9,0),"")</f>
        <v/>
      </c>
    </row>
    <row r="7" spans="1:16" ht="15" customHeight="1">
      <c r="A7" s="120"/>
      <c r="B7" s="120" t="str">
        <f>IFERROR(VLOOKUP(D7,DB!A:K,11,0),"")</f>
        <v/>
      </c>
      <c r="C7" s="121"/>
      <c r="D7" s="94"/>
      <c r="E7" s="99"/>
      <c r="F7" s="124"/>
      <c r="G7" s="125">
        <f ca="1">IFERROR(NOW()-F7,"")</f>
        <v>45954.94354965278</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45954.94354965278</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45954.94354965278</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45954.94354965278</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45954.94354965278</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45954.94354965278</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45954.94354965278</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45954.94354965278</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45954.94354965278</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99"/>
      <c r="F16" s="124"/>
      <c r="G16" s="125">
        <f ca="1">IFERROR(NOW()-F16,"")</f>
        <v>45954.94354965278</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45954.94354965278</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2"/>
      <c r="E18" s="99"/>
      <c r="F18" s="124"/>
      <c r="G18" s="125">
        <f ca="1">IFERROR(NOW()-F18,"")</f>
        <v>45954.94354965278</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45954.94354965278</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45954.94354965278</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63"/>
      <c r="E21" s="99"/>
      <c r="F21" s="124"/>
      <c r="G21" s="125">
        <f ca="1">IFERROR(NOW()-F21,"")</f>
        <v>45954.94354965278</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99"/>
      <c r="F22" s="124"/>
      <c r="G22" s="125">
        <f ca="1">IFERROR(NOW()-F22,"")</f>
        <v>45954.94354965278</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99"/>
      <c r="F23" s="124"/>
      <c r="G23" s="125">
        <f ca="1">IFERROR(NOW()-F23,"")</f>
        <v>45954.94354965278</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45954.94354965278</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45954.94354965278</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45954.94354965278</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45954.94354965278</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45954.94354965278</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45954.94354965278</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45954.94354965278</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45954.94354965278</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45954.94354965278</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45954.94354965278</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45954.94354965278</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45954.94354965278</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45954.94354965278</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45954.94354965278</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45954.94354965278</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45954.94354965278</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45954.94354965278</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45954.94354965278</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45954.94354965278</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45954.94354965278</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45954.94354965278</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45954.94354965278</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45954.94354965278</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45954.94354965278</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45954.94354965278</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45954.94354965278</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45954.94354965278</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45954.94354965278</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45954.94354965278</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45954.94354965278</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45954.94354965278</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45954.94354965278</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45954.94354965278</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45954.94354965278</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45954.94354965278</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45954.94354965278</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45954.94354965278</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45954.94354965278</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45954.94354965278</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45954.94354965278</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45954.94354965278</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45954.94354965278</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45954.94354965278</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45954.94354965278</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45954.94354965278</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45954.94354965278</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45954.94354965278</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45954.94354965278</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45954.94354965278</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45954.94354965278</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45954.94354965278</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45954.94354965278</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45954.94354965278</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45954.94354965278</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45954.94354965278</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45954.94354965278</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45954.94354965278</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45954.94354965278</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45954.94354965278</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45954.94354965278</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45954.94354965278</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45954.94354965278</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45954.94354965278</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45954.94354965278</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45954.94354965278</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45954.94354965278</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45954.94354965278</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45954.94354965278</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45954.94354965278</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45954.94354965278</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45954.94354965278</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45954.94354965278</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45954.94354965278</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45954.94354965278</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45954.94354965278</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45954.94354965278</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45954.94354965278</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45954.94354965278</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45954.94354965278</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45954.94354965278</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45954.94354965278</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45954.94354965278</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45954.94354965278</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45954.94354965278</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45954.94354965278</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45954.94354965278</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45954.94354965278</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45954.94354965278</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45954.94354965278</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45954.94354965278</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45954.94354965278</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45954.94354965278</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45954.94354965278</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45954.94354965278</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45954.94354965278</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45954.94354965278</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45954.94354965278</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45954.94354965278</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45954.94354965278</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45954.94354965278</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45954.94354965278</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45954.94354965278</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45954.94354965278</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45954.94354965278</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45954.94354965278</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45954.94354965278</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45954.94354965278</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45954.94354965278</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45954.94354965278</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45954.94354965278</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45954.94354965278</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45954.94354965278</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45954.94354965278</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45954.94354965278</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45954.94354965278</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45954.94354965278</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45954.94354965278</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45954.94354965278</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45954.94354965278</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45954.94354965278</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45954.94354965278</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45954.94354965278</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45954.94354965278</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45954.94354965278</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45954.94354965278</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45954.94354965278</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45954.94354965278</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45954.94354965278</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45954.94354965278</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45954.94354965278</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45954.94354965278</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45954.94354965278</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45954.94354965278</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45954.94354965278</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45954.94354965278</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45954.94354965278</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45954.94354965278</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45954.94354965278</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45954.94354965278</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45954.94354965278</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45954.94354965278</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45954.94354965278</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45954.94354965278</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45954.94354965278</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45954.94354965278</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45954.94354965278</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45954.94354965278</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45954.94354965278</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45954.94354965278</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45954.94354965278</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45954.94354965278</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45954.94354965278</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45954.94354965278</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45954.94354965278</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45954.94354965278</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45954.94354965278</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45954.94354965278</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45954.94354965278</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45954.94354965278</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45954.94354965278</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45954.94354965278</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45954.94354965278</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45954.94354965278</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45954.94354965278</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45954.94354965278</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45954.94354965278</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45954.94354965278</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45954.94354965278</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45954.94354965278</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45954.94354965278</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45954.94354965278</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45954.94354965278</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45954.94354965278</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45954.94354965278</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45954.94354965278</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45954.94354965278</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45954.94354965278</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45954.94354965278</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45954.94354965278</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45954.94354965278</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45954.94354965278</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45954.94354965278</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45954.94354965278</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45954.94354965278</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45954.94354965278</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45954.94354965278</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45954.94354965278</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45954.94354965278</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45954.94354965278</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45954.94354965278</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45954.94354965278</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45954.94354965278</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45954.94354965278</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45954.94354965278</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45954.94354965278</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45954.94354965278</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45954.94354965278</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45954.94354965278</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45954.94354965278</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45954.94354965278</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45954.94354965278</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45954.94354965278</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45954.94354965278</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45954.94354965278</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45954.94354965278</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45954.94354965278</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45954.94354965278</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45954.94354965278</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45954.94354965278</v>
      </c>
      <c r="H232" s="124"/>
      <c r="I232" s="120" t="str">
        <f>IFERROR(VLOOKUP(D232,DB!A:F,6,0),"")</f>
        <v/>
      </c>
      <c r="J232" s="120" t="str">
        <f>IFERROR(VLOOKUP(D232,DB!A:G,7,0),"")</f>
        <v/>
      </c>
      <c r="K232" s="126"/>
      <c r="L232" s="122" t="str">
        <f>IFERROR(VLOOKUP(D232,DB!A:I,9,0),"")</f>
        <v/>
      </c>
    </row>
    <row r="233" spans="1:12" ht="15" customHeight="1">
      <c r="A233" s="127"/>
      <c r="B233" s="127" t="str">
        <f>IFERROR(VLOOKUP(D233,DB!A:K,11,0),"")</f>
        <v/>
      </c>
      <c r="C233" s="128"/>
      <c r="D233" s="129"/>
      <c r="E233" s="130"/>
      <c r="F233" s="131"/>
      <c r="G233" s="132">
        <f ca="1">IFERROR(NOW()-F233,"")</f>
        <v>45954.94354965278</v>
      </c>
      <c r="H233" s="131"/>
      <c r="I233" s="127" t="str">
        <f>IFERROR(VLOOKUP(D233,DB!A:F,6,0),"")</f>
        <v/>
      </c>
      <c r="J233" s="127" t="str">
        <f>IFERROR(VLOOKUP(D233,DB!A:G,7,0),"")</f>
        <v/>
      </c>
      <c r="K233" s="133"/>
      <c r="L233" s="129" t="str">
        <f>IFERROR(VLOOKUP(D233,DB!A:I,9,0),"")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workbookViewId="0">
      <selection activeCell="D8" sqref="D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39098</v>
      </c>
      <c r="B2" s="37" t="str">
        <f>IFERROR(VLOOKUP(D2,DB!A:K,11,0),"")</f>
        <v>R5</v>
      </c>
      <c r="C2" s="37">
        <v>3</v>
      </c>
      <c r="D2" s="119" t="s">
        <v>36034</v>
      </c>
      <c r="E2" s="37" t="s">
        <v>38998</v>
      </c>
      <c r="F2" s="38">
        <v>45891.832060185188</v>
      </c>
      <c r="G2" s="145">
        <f ca="1">IFERROR(NOW()-F2,"")</f>
        <v>63.111489467592037</v>
      </c>
      <c r="H2" s="38">
        <v>45891.790393518517</v>
      </c>
      <c r="I2" s="37" t="str">
        <f>IFERROR(VLOOKUP(D2,DB!A:F,6,0),"")</f>
        <v>Generator-SG</v>
      </c>
      <c r="J2" s="37" t="str">
        <f>IFERROR(VLOOKUP(D2,DB!A:G,7,0),"")</f>
        <v>Vandalized</v>
      </c>
      <c r="K2" s="37" t="s">
        <v>39099</v>
      </c>
      <c r="L2" s="37" t="str">
        <f>IFERROR(VLOOKUP(D2,DB!A:I,9,0),"")</f>
        <v>Latis</v>
      </c>
      <c r="M2" s="118"/>
    </row>
    <row r="3" spans="1:13" ht="30.75">
      <c r="A3" s="37" t="s">
        <v>39100</v>
      </c>
      <c r="B3" s="37" t="str">
        <f>IFERROR(VLOOKUP(D3,DB!A:K,11,0),"")</f>
        <v>R5</v>
      </c>
      <c r="C3" s="37">
        <v>1</v>
      </c>
      <c r="D3" s="37" t="s">
        <v>31329</v>
      </c>
      <c r="E3" s="37" t="s">
        <v>39080</v>
      </c>
      <c r="F3" s="38">
        <v>45926.188877314817</v>
      </c>
      <c r="G3" s="145">
        <f t="shared" ref="G3" ca="1" si="0">IFERROR(NOW()-F3,"")</f>
        <v>28.754672337963711</v>
      </c>
      <c r="H3" s="38">
        <v>45926.158159722225</v>
      </c>
      <c r="I3" s="37" t="str">
        <f>IFERROR(VLOOKUP(D3,DB!A:F,6,0),"")</f>
        <v>SCECO</v>
      </c>
      <c r="J3" s="37" t="str">
        <f>IFERROR(VLOOKUP(D3,DB!A:G,7,0),"")</f>
        <v>Good</v>
      </c>
      <c r="K3" s="37" t="s">
        <v>39101</v>
      </c>
      <c r="L3" s="37" t="str">
        <f>IFERROR(VLOOKUP(D3,DB!A:I,9,0),"")</f>
        <v>Latis</v>
      </c>
      <c r="M3" s="118"/>
    </row>
    <row r="4" spans="1:13" ht="48" customHeight="1">
      <c r="A4" s="153" t="s">
        <v>39102</v>
      </c>
      <c r="B4" s="153" t="str">
        <f>IFERROR(VLOOKUP(D4,DB!A:K,11,0),"")</f>
        <v>R5</v>
      </c>
      <c r="C4" s="153">
        <v>1</v>
      </c>
      <c r="D4" s="153" t="s">
        <v>34781</v>
      </c>
      <c r="E4" s="153" t="s">
        <v>39080</v>
      </c>
      <c r="F4" s="154">
        <v>45948.661111111112</v>
      </c>
      <c r="G4" s="155">
        <f ca="1">IFERROR(NOW()-F4,"")</f>
        <v>6.2824385416679434</v>
      </c>
      <c r="H4" s="154">
        <v>45948.661111111112</v>
      </c>
      <c r="I4" s="153" t="str">
        <f>IFERROR(VLOOKUP(D4,DB!A:F,6,0),"")</f>
        <v>SCECO</v>
      </c>
      <c r="J4" s="153" t="str">
        <f>IFERROR(VLOOKUP(D4,DB!A:G,7,0),"")</f>
        <v>Dead</v>
      </c>
      <c r="K4" s="153" t="s">
        <v>39103</v>
      </c>
      <c r="L4" s="153" t="str">
        <f>IFERROR(VLOOKUP(D4,DB!A:I,9,0),"")</f>
        <v>Latis</v>
      </c>
    </row>
    <row r="5" spans="1:13" ht="30.75">
      <c r="A5" s="153" t="s">
        <v>39104</v>
      </c>
      <c r="B5" s="153" t="str">
        <f>IFERROR(VLOOKUP(D5,DB!A:K,11,0),"")</f>
        <v>R5</v>
      </c>
      <c r="C5" s="153">
        <v>1</v>
      </c>
      <c r="D5" s="153" t="s">
        <v>35526</v>
      </c>
      <c r="E5" s="153" t="s">
        <v>38998</v>
      </c>
      <c r="F5" s="154">
        <v>45954.449641203704</v>
      </c>
      <c r="G5" s="155">
        <f ca="1">IFERROR(NOW()-F5,"")</f>
        <v>0.49390844907611609</v>
      </c>
      <c r="H5" s="154">
        <v>45954.369560185187</v>
      </c>
      <c r="I5" s="153" t="str">
        <f>IFERROR(VLOOKUP(D5,DB!A:F,6,0),"")</f>
        <v>SCECO</v>
      </c>
      <c r="J5" s="153" t="str">
        <f>IFERROR(VLOOKUP(D5,DB!A:G,7,0),"")</f>
        <v>Good</v>
      </c>
      <c r="K5" s="153" t="s">
        <v>39105</v>
      </c>
      <c r="L5" s="153" t="str">
        <f>IFERROR(VLOOKUP(D5,DB!A:I,9,0),"")</f>
        <v>Latis</v>
      </c>
    </row>
    <row r="6" spans="1:13" ht="15">
      <c r="A6" s="153" t="s">
        <v>39106</v>
      </c>
      <c r="B6" s="153" t="str">
        <f>IFERROR(VLOOKUP(D6,DB!A:K,11,0),"")</f>
        <v>R5</v>
      </c>
      <c r="C6" s="153">
        <v>1</v>
      </c>
      <c r="D6" s="153" t="s">
        <v>38402</v>
      </c>
      <c r="E6" s="153" t="s">
        <v>38998</v>
      </c>
      <c r="F6" s="154">
        <v>45954.920011574075</v>
      </c>
      <c r="G6" s="155">
        <f ca="1">IFERROR(NOW()-F6,"")</f>
        <v>2.3538078705314547E-2</v>
      </c>
      <c r="H6" s="154">
        <v>45954.914027777777</v>
      </c>
      <c r="I6" s="153" t="str">
        <f>IFERROR(VLOOKUP(D6,DB!A:F,6,0),"")</f>
        <v>Generator-SG</v>
      </c>
      <c r="J6" s="153" t="str">
        <f>IFERROR(VLOOKUP(D6,DB!A:G,7,0),"")</f>
        <v>Haj Removal</v>
      </c>
      <c r="K6" s="153" t="s">
        <v>39107</v>
      </c>
      <c r="L6" s="153" t="str">
        <f>IFERROR(VLOOKUP(D6,DB!A:I,9,0),"")</f>
        <v>Latis</v>
      </c>
    </row>
    <row r="7" spans="1:13" ht="15">
      <c r="A7" s="153"/>
      <c r="B7" s="153" t="str">
        <f>IFERROR(VLOOKUP(D7,DB!A:K,11,0),"")</f>
        <v/>
      </c>
      <c r="C7" s="153"/>
      <c r="D7" s="153"/>
      <c r="E7" s="153"/>
      <c r="F7" s="154"/>
      <c r="G7" s="155">
        <f ca="1">IFERROR(NOW()-F7,"")</f>
        <v>45954.94354965278</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45954.94354965278</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45954.94354965278</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45954.94354965278</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45954.94354965278</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45954.94354965278</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45954.94354965278</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45954.94354965278</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45954.94354965278</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45954.94354965278</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45954.94354965278</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45954.94354965278</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45954.94354965278</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45954.94354965278</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45954.94354965278</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45954.94354965278</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45954.94354965278</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45954.94354965278</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45954.94354965278</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45954.94354965278</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45954.94354965278</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45954.94354965278</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45954.94354965278</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45954.94354965278</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45954.94354965278</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45954.94354965278</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45954.94354965278</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45954.94354965278</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45954.94354965278</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45954.94354965278</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45954.94354965278</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45954.94354965278</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45954.94354965278</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45954.94354965278</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45954.94354965278</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45954.94354965278</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45954.94354965278</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45954.94354965278</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45954.94354965278</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45954.94354965278</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45954.94354965278</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45954.94354965278</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45954.94354965278</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45954.94354965278</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45954.94354965278</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45954.94354965278</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45954.94354965278</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45954.94354965278</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45954.94354965278</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45954.94354965278</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45954.94354965278</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45954.94354965278</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45954.94354965278</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45954.94354965278</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45954.94354965278</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45954.94354965278</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45954.94354965278</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45954.94354965278</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45954.94354965278</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45954.94354965278</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45954.94354965278</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45954.94354965278</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45954.94354965278</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45954.94354965278</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45954.94354965278</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45954.94354965278</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45954.94354965278</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45954.94354965278</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45954.94354965278</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45954.94354965278</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45954.94354965278</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45954.94354965278</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45954.94354965278</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45954.94354965278</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45954.94354965278</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45954.94354965278</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45954.94354965278</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45954.94354965278</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45954.94354965278</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45954.94354965278</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45954.94354965278</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45954.94354965278</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45954.94354965278</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45954.94354965278</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45954.94354965278</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45954.94354965278</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45954.94354965278</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45954.94354965278</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45954.94354965278</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45954.94354965278</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45954.94354965278</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45954.94354965278</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45954.94354965278</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45954.94354965278</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45954.94354965278</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45954.94354965278</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45954.94354965278</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45954.94354965278</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45954.94354965278</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45954.94354965278</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45954.94354965278</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45954.94354965278</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45954.94354965278</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45954.94354965278</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45954.94354965278</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45954.94354965278</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45954.94354965278</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45954.94354965278</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45954.94354965278</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45954.94354965278</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45954.94354965278</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45954.94354965278</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45954.94354965278</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45954.94354965278</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45954.94354965278</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45954.94354965278</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45954.94354965278</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45954.94354965278</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45954.94354965278</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45954.94354965278</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45954.94354965278</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45954.94354965278</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45954.94354965278</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45954.94354965278</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45954.94354965278</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45954.94354965278</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45954.94354965278</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45954.94354965278</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45954.94354965278</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45954.94354965278</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45954.94354965278</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45954.94354965278</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45954.94354965278</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45954.94354965278</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45954.94354965278</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45954.94354965278</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45954.94354965278</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45954.94354965278</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45954.94354965278</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45954.94354965278</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45954.94354965278</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45954.94354965278</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45954.94354965278</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45954.94354965278</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45954.94354965278</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45954.94354965278</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45954.94354965278</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45954.94354965278</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45954.94354965278</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45954.94354965278</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45954.94354965278</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45954.94354965278</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45954.94354965278</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45954.94354965278</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45954.94354965278</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45954.94354965278</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45954.94354965278</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45954.94354965278</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45954.94354965278</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45954.94354965278</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45954.94354965278</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45954.94354965278</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45954.94354965278</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45954.94354965278</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45954.94354965278</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45954.94354965278</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45954.94354965278</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45954.94354965278</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45954.94354965278</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45954.94354965278</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45954.94354965278</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45954.94354965278</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45954.94354965278</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45954.94354965278</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45954.94354965278</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45954.94354965278</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45954.94354965278</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45954.94354965278</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45954.94354965278</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45954.94354965278</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45954.94354965278</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45954.94354965278</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45954.94354965278</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45954.94354965278</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45954.94354965278</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45954.94354965278</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45954.94354965278</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45954.94354965278</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45954.94354965278</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45954.94354965278</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45954.94354965278</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45954.94354965278</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45954.94354965278</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45954.94354965278</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45954.94354965278</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45954.94354965278</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45954.94354965278</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45954.94354965278</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45954.94354965278</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45954.94354965278</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45954.94354965278</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45954.94354965278</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45954.94354965278</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45954.94354965278</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45954.94354965278</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45954.94354965278</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45954.94354965278</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45954.94354965278</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45954.94354965278</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45954.94354965278</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45954.94354965278</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45954.94354965278</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45954.94354965278</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45954.94354965278</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45954.94354965278</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45954.94354965278</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45954.94354965278</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45954.94354965278</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45954.94354965278</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45954.94354965278</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45954.94354965278</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45954.94354965278</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45954.94354965278</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45954.94354965278</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45954.94354965278</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45954.94354965278</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45954.94354965278</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45954.94354965278</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45954.94354965278</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45954.94354965278</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45954.94354965278</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45954.94354965278</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45954.94354965278</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45954.94354965278</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45954.94354965278</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45954.94354965278</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45954.94354965278</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45954.94354965278</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45954.94354965278</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45954.94354965278</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45954.94354965278</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45954.94354965278</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45954.94354965278</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45954.94354965278</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45954.94354965278</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45954.94354965278</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45954.94354965278</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45954.94354965278</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45954.94354965278</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45954.94354965278</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45954.94354965278</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45954.94354965278</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45954.94354965278</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45954.94354965278</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45954.94354965278</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45954.94354965278</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45954.94354965278</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45954.94354965278</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45954.94354965278</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45954.94354965278</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45954.94354965278</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45954.94354965278</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45954.94354965278</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45954.94354965278</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45954.94354965278</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45954.94354965278</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45954.94354965278</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45954.94354965278</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45954.94354965278</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45954.94354965278</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45954.94354965278</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45954.94354965278</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45954.94354965278</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45954.94354965278</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45954.94354965278</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45954.94354965278</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45954.94354965278</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45954.94354965278</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45954.94354965278</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45954.94354965278</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45954.94354965278</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45954.94354965278</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45954.94354965278</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45954.94354965278</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45954.94354965278</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45954.94354965278</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45954.94354965278</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45954.94354965278</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45954.94354965278</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45954.94354965278</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45954.94354965278</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45954.94354965278</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45954.94354965278</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45954.94354965278</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45954.94354965278</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45954.94354965278</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45954.94354965278</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45954.94354965278</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45954.94354965278</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45954.94354965278</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45954.94354965278</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45954.94354965278</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45954.94354965278</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45954.94354965278</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45954.94354965278</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45954.94354965278</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45954.94354965278</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45954.94354965278</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45954.94354965278</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45954.94354965278</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45954.94354965278</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45954.94354965278</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45954.94354965278</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45954.94354965278</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45954.94354965278</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45954.94354965278</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45954.94354965278</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45954.94354965278</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45954.94354965278</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45954.94354965278</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45954.94354965278</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45954.94354965278</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45954.94354965278</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45954.94354965278</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45954.94354965278</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45954.94354965278</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45954.94354965278</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45954.94354965278</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45954.94354965278</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45954.94354965278</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45954.94354965278</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45954.94354965278</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45954.94354965278</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45954.94354965278</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45954.94354965278</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45954.94354965278</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45954.94354965278</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45954.94354965278</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45954.94354965278</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45954.94354965278</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45954.94354965278</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45954.94354965278</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45954.94354965278</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45954.94354965278</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45954.94354965278</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45954.94354965278</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45954.94354965278</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45954.94354965278</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45954.94354965278</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45954.94354965278</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45954.94354965278</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45954.94354965278</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45954.94354965278</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45954.94354965278</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45954.94354965278</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45954.94354965278</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45954.94354965278</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45954.94354965278</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45954.94354965278</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45954.94354965278</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45954.94354965278</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45954.94354965278</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45954.94354965278</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45954.94354965278</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45954.94354965278</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45954.94354965278</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45954.94354965278</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45954.94354965278</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45954.94354965278</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45954.94354965278</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45954.94354965278</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45954.94354965278</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45954.94354965278</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45954.94354965278</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45954.94354965278</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45954.94354965278</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45954.94354965278</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45954.94354965278</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45954.94354965278</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45954.94354965278</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45954.94354965278</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45954.94354965278</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45954.94354965278</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45954.94354965278</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45954.94354965278</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45954.94354965278</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45954.94354965278</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45954.94354965278</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45954.94354965278</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45954.94354965278</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45954.94354965278</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45954.94354965278</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45954.94354965278</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45954.94354965278</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45954.94354965278</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45954.94354965278</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45954.94354965278</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45954.94354965278</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45954.94354965278</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45954.94354965278</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45954.94354965278</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45954.94354965278</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45954.94354965278</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45954.94354965278</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45954.94354965278</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45954.94354965278</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45954.94354965278</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45954.94354965278</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45954.94354965278</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45954.94354965278</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45954.94354965278</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45954.94354965278</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45954.94354965278</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45954.94354965278</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45954.94354965278</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45954.94354965278</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45954.94354965278</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45954.94354965278</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45954.94354965278</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45954.94354965278</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45954.94354965278</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45954.94354965278</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45954.94354965278</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45954.94354965278</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45954.94354965278</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45954.94354965278</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45954.94354965278</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45954.94354965278</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45954.94354965278</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45954.94354965278</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45954.94354965278</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45954.94354965278</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45954.94354965278</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45954.94354965278</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45954.94354965278</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45954.94354965278</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45954.94354965278</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45954.94354965278</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45954.94354965278</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45954.94354965278</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45954.94354965278</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45954.94354965278</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45954.94354965278</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45954.94354965278</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45954.94354965278</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45954.94354965278</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45954.94354965278</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45954.94354965278</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45954.94354965278</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45954.94354965278</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45954.94354965278</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45954.94354965278</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45954.94354965278</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45954.94354965278</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45954.94354965278</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45954.94354965278</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45954.94354965278</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45954.94354965278</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45954.94354965278</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45954.94354965278</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45954.94354965278</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45954.94354965278</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45954.94354965278</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45954.94354965278</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45954.94354965278</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45954.94354965278</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45954.94354965278</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45954.94354965278</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45954.94354965278</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45954.94354965278</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45954.94354965278</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45954.94354965278</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45954.94354965278</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45954.94354965278</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3"/>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45954.94354965278</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45954.94354965278</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45954.94354965278</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45954.94354965278</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45954.94354965278</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45954.94354965278</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45954.94354965278</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45954.94354965278</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45954.94354965278</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45954.94354965278</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45954.94354965278</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45954.94354965278</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45954.94354965278</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45954.94354965278</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45954.94354965278</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45954.94354965278</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45954.94354965278</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45954.94354965278</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45954.94354965278</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45954.94354965278</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45954.94354965278</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45954.94354965278</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45954.94354965278</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45954.94354965278</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45954.94354965278</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45954.94354965278</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45954.94354965278</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45954.94354965278</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45954.94354965278</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45954.94354965278</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45954.94354965278</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45954.94354965278</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45954.94354965278</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45954.94354965278</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45954.94354965278</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45954.94354965278</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45954.94354965278</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45954.94354965278</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45954.94354965278</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45954.94354965278</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45954.94354965278</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45954.94354965278</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45954.94354965278</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45954.94354965278</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45954.94354965278</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45954.94354965278</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45954.94354965278</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45954.94354965278</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45954.94354965278</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45954.94354965278</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45954.94354965278</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45954.94354965278</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45954.94354965278</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45954.94354965278</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45954.94354965278</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45954.94354965278</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45954.94354965278</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45954.94354965278</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45954.94354965278</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45954.94354965278</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45954.94354965278</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45954.94354965278</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45954.94354965278</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45954.94354965278</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45954.94354965278</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45954.94354965278</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45954.94354965278</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45954.94354965278</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45954.94354965278</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45954.94354965278</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45954.94354965278</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45954.94354965278</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45954.94354965278</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45954.94354965278</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45954.94354965278</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45954.94354965278</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45954.94354965278</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45954.94354965278</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45954.94354965278</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45954.94354965278</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45954.94354965278</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45954.94354965278</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45954.94354965278</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45954.94354965278</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45954.94354965278</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45954.94354965278</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45954.94354965278</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45954.94354965278</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45954.94354965278</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45954.94354965278</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45954.94354965278</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45954.94354965278</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45954.94354965278</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45954.94354965278</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45954.94354965278</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45954.94354965278</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45954.94354965278</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45954.94354965278</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45954.94354965278</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45954.94354965278</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45954.94354965278</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45954.94354965278</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45954.94354965278</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45954.94354965278</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45954.94354965278</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45954.94354965278</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45954.94354965278</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45954.94354965278</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45954.94354965278</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45954.94354965278</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45954.94354965278</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45954.94354965278</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45954.94354965278</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45954.94354965278</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45954.94354965278</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45954.94354965278</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45954.94354965278</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45954.94354965278</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45954.94354965278</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45954.94354965278</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45954.94354965278</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45954.94354965278</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45954.94354965278</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45954.94354965278</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45954.94354965278</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45954.94354965278</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45954.94354965278</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45954.94354965278</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45954.94354965278</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45954.94354965278</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45954.94354965278</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45954.94354965278</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45954.94354965278</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45954.94354965278</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45954.94354965278</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45954.94354965278</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45954.94354965278</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45954.94354965278</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45954.94354965278</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45954.94354965278</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45954.94354965278</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45954.94354965278</v>
      </c>
      <c r="H143" s="108"/>
      <c r="I143" s="104" t="str">
        <f>IFERROR(VLOOKUP(D143,DB!A:F,6,0),"")</f>
        <v/>
      </c>
      <c r="J143" s="103" t="str">
        <f>IFERROR(VLOOKUP(D143,DB!A:G,7,0),"")</f>
        <v/>
      </c>
      <c r="K143" s="109"/>
      <c r="L143" s="110" t="str">
        <f>IFERROR(VLOOKUP(D143,DB!A:I,9,0),"")</f>
        <v/>
      </c>
    </row>
  </sheetData>
  <dataValidations count="2">
    <dataValidation allowBlank="1" showInputMessage="1" showErrorMessage="1" sqref="E1" xr:uid="{380493DB-286A-4683-AF55-C78F04945A49}"/>
    <dataValidation type="list" allowBlank="1" showInputMessage="1" showErrorMessage="1" sqref="E2:E14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2025-10-24T19:38:43Z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