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385" documentId="120_S{2AC9BD13-BADA-5192-A53E-5A8FF88502F6}" xr6:coauthVersionLast="47" xr6:coauthVersionMax="47" xr10:uidLastSave="{8547ADE3-8D40-4874-9F8E-5E24FEE6951C}"/>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5"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<sst xmlns="http://schemas.openxmlformats.org/spreadsheetml/2006/main" count="180281" uniqueCount="39123">
  <si>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</si>
  <si>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</si>
  <si>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</si>
  <si>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</si>
  <si>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</si>
  <si>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</si>
  <si>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</si>
  <si>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</si>
  <si>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</si>
  <si>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</si>
  <si>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</si>
  <si>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</si>
  <si>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</si>
  <si>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</si>
  <si>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</si>
  <si>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</si>
  <si>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</si>
  <si>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</si>
  <si>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</si>
  <si>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</si>
  <si>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</si>
  <si>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</si>
  <si>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</si>
  <si>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</si>
  <si>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</si>
  <si>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</si>
  <si>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</si>
  <si>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</si>
  <si>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</si>
  <si>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</si>
  <si>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</si>
  <si>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</si>
  <si>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</si>
  <si>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</si>
  <si>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</si>
  <si>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</si>
  <si>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</si>
  <si>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</si>
  <si>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</si>
  <si>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</si>
  <si>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</si>
  <si>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</si>
  <si>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</si>
  <si>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</si>
  <si>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</si>
  <si>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</si>
  <si>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</si>
  <si>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</si>
  <si>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</si>
  <si>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</si>
  <si>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</si>
  <si>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</si>
  <si>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</si>
  <si>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</si>
  <si>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</si>
  <si>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</si>
  <si>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</si>
  <si>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</si>
  <si>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</si>
  <si>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</si>
  <si>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</si>
  <si>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</si>
  <si>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</si>
  <si>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</si>
  <si>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</si>
  <si>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</si>
  <si>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</si>
  <si>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</si>
  <si>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</si>
  <si>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</si>
  <si>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</si>
  <si>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</si>
  <si>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</si>
  <si>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</si>
  <si>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</si>
  <si>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</si>
  <si>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</si>
  <si>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</si>
  <si>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</si>
  <si>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</si>
  <si>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</si>
  <si>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</si>
  <si>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</si>
  <si>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</si>
  <si>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</si>
  <si>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</si>
  <si>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</si>
  <si>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</si>
  <si>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</si>
  <si>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</si>
  <si>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</si>
  <si>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</si>
  <si>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</si>
  <si>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</si>
  <si>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</si>
  <si>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</si>
  <si>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</si>
  <si>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</si>
  <si>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</si>
  <si>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</si>
  <si>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</si>
  <si>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</si>
  <si>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</si>
  <si>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</si>
  <si>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</si>
  <si>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</si>
  <si>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</si>
  <si>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</si>
  <si>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</si>
  <si>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</si>
  <si>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</si>
  <si>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</si>
  <si>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</si>
  <si>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</si>
  <si>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</si>
  <si>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</si>
  <si>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</si>
  <si>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</si>
  <si>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</si>
  <si>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</si>
  <si>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</si>
  <si>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</si>
  <si>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</si>
  <si>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</si>
  <si>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</si>
  <si>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</si>
  <si>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</si>
  <si>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</si>
  <si>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</si>
  <si>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</si>
  <si>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</si>
  <si>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</si>
  <si>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</si>
  <si>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</si>
  <si>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</si>
  <si>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</si>
  <si>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</si>
  <si>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</si>
  <si>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</si>
  <si>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</si>
  <si>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</si>
  <si>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</si>
  <si>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</si>
  <si>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</si>
  <si>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</si>
  <si>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</si>
  <si>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</si>
  <si>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</si>
  <si>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</si>
  <si>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</si>
  <si>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</si>
  <si>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</si>
  <si>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</si>
  <si>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</si>
  <si>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</si>
  <si>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</si>
  <si>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</si>
  <si>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</si>
  <si>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</si>
  <si>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</si>
  <si>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</si>
  <si>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</si>
  <si>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</si>
  <si>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</si>
  <si>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</si>
  <si>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</si>
  <si>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</si>
  <si>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</si>
  <si>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</si>
  <si>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</si>
  <si>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</si>
  <si>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</si>
  <si>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</si>
  <si>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</si>
  <si>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</si>
  <si>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</si>
  <si>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</si>
  <si>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</si>
  <si>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</si>
  <si>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</si>
  <si>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</si>
  <si>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</si>
  <si>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</si>
  <si>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</si>
  <si>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</si>
  <si>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</si>
  <si>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</si>
  <si>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</si>
  <si>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</si>
  <si>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</si>
  <si>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</si>
  <si>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</si>
  <si>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</si>
  <si>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</si>
  <si>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</si>
  <si>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</si>
  <si>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</si>
  <si>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</si>
  <si>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</si>
  <si>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</si>
  <si>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</si>
  <si>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</si>
  <si>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</si>
  <si>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</si>
  <si>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</si>
  <si>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</si>
  <si>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</si>
  <si>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</si>
  <si>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</si>
  <si>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</si>
  <si>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</si>
  <si>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</si>
  <si>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</si>
  <si>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</si>
  <si>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</si>
  <si>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</si>
  <si>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</si>
  <si>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</si>
  <si>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</si>
  <si>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</si>
  <si>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</si>
  <si>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</si>
  <si>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</si>
  <si>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</si>
  <si>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</si>
  <si>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</si>
  <si>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</si>
  <si>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</si>
  <si>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</si>
  <si>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</si>
  <si>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</si>
  <si>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</si>
  <si>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</si>
  <si>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</si>
  <si>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</si>
  <si>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</si>
  <si>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</si>
  <si>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</si>
  <si>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</si>
  <si>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</si>
  <si>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</si>
  <si>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</si>
  <si>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</si>
  <si>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</si>
  <si>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</si>
  <si>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</si>
  <si>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</si>
  <si>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</si>
  <si>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</si>
  <si>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</si>
  <si>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</si>
  <si>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</si>
  <si>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</si>
  <si>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</si>
  <si>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</si>
  <si>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</si>
  <si>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</si>
  <si>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</si>
  <si>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</si>
  <si>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</si>
  <si>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</si>
  <si>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</si>
  <si>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</si>
  <si>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</si>
  <si>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</si>
  <si>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</si>
  <si>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</si>
  <si>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</si>
  <si>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</si>
  <si>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</si>
  <si>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</si>
  <si>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</si>
  <si>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</si>
  <si>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</si>
  <si>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</si>
  <si>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</si>
  <si>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</si>
  <si>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</si>
  <si>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</si>
  <si>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</si>
  <si>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</si>
  <si>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</si>
  <si>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</si>
  <si>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</si>
  <si>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</si>
  <si>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</si>
  <si>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</si>
  <si>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</si>
  <si>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</si>
  <si>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</si>
  <si>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</si>
  <si>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</si>
  <si>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</si>
  <si>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</si>
  <si>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</si>
  <si>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</si>
  <si>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</si>
  <si>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</si>
  <si>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</si>
  <si>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</si>
  <si>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</si>
  <si>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</si>
  <si>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</si>
  <si>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</si>
  <si>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</si>
  <si>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</si>
  <si>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</si>
  <si>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</si>
  <si>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</si>
  <si>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</si>
  <si>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</si>
  <si>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</si>
  <si>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</si>
  <si>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</si>
  <si>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</si>
  <si>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</si>
  <si>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</si>
  <si>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</si>
  <si>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</si>
  <si>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</si>
  <si>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</si>
  <si>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</si>
  <si>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</si>
  <si>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</si>
  <si>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</si>
  <si>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</si>
  <si>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</si>
  <si>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</si>
  <si>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</si>
  <si>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</si>
  <si>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</si>
  <si>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</si>
  <si>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</si>
  <si>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</si>
  <si>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</si>
  <si>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</si>
  <si>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</si>
  <si>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</si>
  <si>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</si>
  <si>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</si>
  <si>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</si>
  <si>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</si>
  <si>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</si>
  <si>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</si>
  <si>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</si>
  <si>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</si>
  <si>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</si>
  <si>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</si>
  <si>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</si>
  <si>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</si>
  <si>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</si>
  <si>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</si>
  <si>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</si>
  <si>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</si>
  <si>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</si>
  <si>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</si>
  <si>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</si>
  <si>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</si>
  <si>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</si>
  <si>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</si>
  <si>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</si>
  <si>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</si>
  <si>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</si>
  <si>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</si>
  <si>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</si>
  <si>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</si>
  <si>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</si>
  <si>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</si>
  <si>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</si>
  <si>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</si>
  <si>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</si>
  <si>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</si>
  <si>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</si>
  <si>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</si>
  <si>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</si>
  <si>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</si>
  <si>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</si>
  <si>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</si>
  <si>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</si>
  <si>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</si>
  <si>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</si>
  <si>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</si>
  <si>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</si>
  <si>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</si>
  <si>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</si>
  <si>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</si>
  <si>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</si>
  <si>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</si>
  <si>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</si>
  <si>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</si>
  <si>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</si>
  <si>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</si>
  <si>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</si>
  <si>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</si>
  <si>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</si>
  <si>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</si>
  <si>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</si>
  <si>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</si>
  <si>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</si>
  <si>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</si>
  <si>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</si>
  <si>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</si>
  <si>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</si>
  <si>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</si>
  <si>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</si>
  <si>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</si>
  <si>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</si>
  <si>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</si>
  <si>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</si>
  <si>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</si>
  <si>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</si>
  <si>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</si>
  <si>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</si>
  <si>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</si>
  <si>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</si>
  <si>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</si>
  <si>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</si>
  <si>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</si>
  <si>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</si>
  <si>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</si>
  <si>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</si>
  <si>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</si>
  <si>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</si>
  <si>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</si>
  <si>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</si>
  <si>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</si>
  <si>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</si>
  <si>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</si>
  <si>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</si>
  <si>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</si>
  <si>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</si>
  <si>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</si>
  <si>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</si>
  <si>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</si>
  <si>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</si>
  <si>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</si>
  <si>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</si>
  <si>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</si>
  <si>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</si>
  <si>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</si>
  <si>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</si>
  <si>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</si>
  <si>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</si>
  <si>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</si>
  <si>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</si>
  <si>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</si>
  <si>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</si>
  <si>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</si>
  <si>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</si>
  <si>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</si>
  <si>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</si>
  <si>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</si>
  <si>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</si>
  <si>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</si>
  <si>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</si>
  <si>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</si>
  <si>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</si>
  <si>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</si>
  <si>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</si>
  <si>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</si>
  <si>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</si>
  <si>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</si>
  <si>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</si>
  <si>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</si>
  <si>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</si>
  <si>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</si>
  <si>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</si>
  <si>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</si>
  <si>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</si>
  <si>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</si>
  <si>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</si>
  <si>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</si>
  <si>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</si>
  <si>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</si>
  <si>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</si>
  <si>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</si>
  <si>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</si>
  <si>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</si>
  <si>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</si>
  <si>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</si>
  <si>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</si>
  <si>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</si>
  <si>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</si>
  <si>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</si>
  <si>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</si>
  <si>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</si>
  <si>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</si>
  <si>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</si>
  <si>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</si>
  <si>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</si>
  <si>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</si>
  <si>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</si>
  <si>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</si>
  <si>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</si>
  <si>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</si>
  <si>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</si>
  <si>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</si>
  <si>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</si>
  <si>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</si>
  <si>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</si>
  <si>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</si>
  <si>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</si>
  <si>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</si>
  <si>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</si>
  <si>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</si>
  <si>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</si>
  <si>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</si>
  <si>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</si>
  <si>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</si>
  <si>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</si>
  <si>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</si>
  <si>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</si>
  <si>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</si>
  <si>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</si>
  <si>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</si>
  <si>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</si>
  <si>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</si>
  <si>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</si>
  <si>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</si>
  <si>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</si>
  <si>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</si>
  <si>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</si>
  <si>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</si>
  <si>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</si>
  <si>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</si>
  <si>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</si>
  <si>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</si>
  <si>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</si>
  <si>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</si>
  <si>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</si>
  <si>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</si>
  <si>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</si>
  <si>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</si>
  <si>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</si>
  <si>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</si>
  <si>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</si>
  <si>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</si>
  <si>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</si>
  <si>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</si>
  <si>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</si>
  <si>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</si>
  <si>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</si>
  <si>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</si>
  <si>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</si>
  <si>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</si>
  <si>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</si>
  <si>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</si>
  <si>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</si>
  <si>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</si>
  <si>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</si>
  <si>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</si>
  <si>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</si>
  <si>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</si>
  <si>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</si>
  <si>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</si>
  <si>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</si>
  <si>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</si>
  <si>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</si>
  <si>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</si>
  <si>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</si>
  <si>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</si>
  <si>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</si>
  <si>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</si>
  <si>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</si>
  <si>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</si>
  <si>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</si>
  <si>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</si>
  <si>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</si>
  <si>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</si>
  <si>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</si>
  <si>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</si>
  <si>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</si>
  <si>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</si>
  <si>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</si>
  <si>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</si>
  <si>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</si>
  <si>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</si>
  <si>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</si>
  <si>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</si>
  <si>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</si>
  <si>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</si>
  <si>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</si>
  <si>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</si>
  <si>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</si>
  <si>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</si>
  <si>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</si>
  <si>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</si>
  <si>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</si>
  <si>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</si>
  <si>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</si>
  <si>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</si>
  <si>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</si>
  <si>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</si>
  <si>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</si>
  <si>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</si>
  <si>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</si>
  <si>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</si>
  <si>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</si>
  <si>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</si>
  <si>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</si>
  <si>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</si>
  <si>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</si>
  <si>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</si>
  <si>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</si>
  <si>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</si>
  <si>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</si>
  <si>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</si>
  <si>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</si>
  <si>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</si>
  <si>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</si>
  <si>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</si>
  <si>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</si>
  <si>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</si>
  <si>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</si>
  <si>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</si>
  <si>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</si>
  <si>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</si>
  <si>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</si>
  <si>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</si>
  <si>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</si>
  <si>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</si>
  <si>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</si>
  <si>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</si>
  <si>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</si>
  <si>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</si>
  <si>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</si>
  <si>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</si>
  <si>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</si>
  <si>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</si>
  <si>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</si>
  <si>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</si>
  <si>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</si>
  <si>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</si>
  <si>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</si>
  <si>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</si>
  <si>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</si>
  <si>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</si>
  <si>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</si>
  <si>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</si>
  <si>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</si>
  <si>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</si>
  <si>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</si>
  <si>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</si>
  <si>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</si>
  <si>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</si>
  <si>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</si>
  <si>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</si>
  <si>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</si>
  <si>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</si>
  <si>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</si>
  <si>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</si>
  <si>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</si>
  <si>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</si>
  <si>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</si>
  <si>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</si>
  <si>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</si>
  <si>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</si>
  <si>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</si>
  <si>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</si>
  <si>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</si>
  <si>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</si>
  <si>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</si>
  <si>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</si>
  <si>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</si>
  <si>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</si>
  <si>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</si>
  <si>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</si>
  <si>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</si>
  <si>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</si>
  <si>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</si>
  <si>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</si>
  <si>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</si>
  <si>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</si>
  <si>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</si>
  <si>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</si>
  <si>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</si>
  <si>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</si>
  <si>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</si>
  <si>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</si>
  <si>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</si>
  <si>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</si>
  <si>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</si>
  <si>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</si>
  <si>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</si>
  <si>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</si>
  <si>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</si>
  <si>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</si>
  <si>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</si>
  <si>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</si>
  <si>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</si>
  <si>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</si>
  <si>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</si>
  <si>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</si>
  <si>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</si>
  <si>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</si>
  <si>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</si>
  <si>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</si>
  <si>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</si>
  <si>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</si>
  <si>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</si>
  <si>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</si>
  <si>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</si>
  <si>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</si>
  <si>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</si>
  <si>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</si>
  <si>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</si>
  <si>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</si>
  <si>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</si>
  <si>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</si>
  <si>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</si>
  <si>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</si>
  <si>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</si>
  <si>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</si>
  <si>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</si>
  <si>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</si>
  <si>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</si>
  <si>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</si>
  <si>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</si>
  <si>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</si>
  <si>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</si>
  <si>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</si>
  <si>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</si>
  <si>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</si>
  <si>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</si>
  <si>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</si>
  <si>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</si>
  <si>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</si>
  <si>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</si>
  <si>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</si>
  <si>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</si>
  <si>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</si>
  <si>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</si>
  <si>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</si>
  <si>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</si>
  <si>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</si>
  <si>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</si>
  <si>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</si>
  <si>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</si>
  <si>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</si>
  <si>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</si>
  <si>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</si>
  <si>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</si>
  <si>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</si>
  <si>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</si>
  <si>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</si>
  <si>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</si>
  <si>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</si>
  <si>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</si>
  <si>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</si>
  <si>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</si>
  <si>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</si>
  <si>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</si>
  <si>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</si>
  <si>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</si>
  <si>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</si>
  <si>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</si>
  <si>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</si>
  <si>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</si>
  <si>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</si>
  <si>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</si>
  <si>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</si>
  <si>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</si>
  <si>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</si>
  <si>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</si>
  <si>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</si>
  <si>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</si>
  <si>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</si>
  <si>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</si>
  <si>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</si>
  <si>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</si>
  <si>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</si>
  <si>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</si>
  <si>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</si>
  <si>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</si>
  <si>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</si>
  <si>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</si>
  <si>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</si>
  <si>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</si>
  <si>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</si>
  <si>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</si>
  <si>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</si>
  <si>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</si>
  <si>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</si>
  <si>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</si>
  <si>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</si>
  <si>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</si>
  <si>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</si>
  <si>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</si>
  <si>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</si>
  <si>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</si>
  <si>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</si>
  <si>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</si>
  <si>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</si>
  <si>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</si>
  <si>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</si>
  <si>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</si>
  <si>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</si>
  <si>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</si>
  <si>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</si>
  <si>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</si>
  <si>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</si>
  <si>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</si>
  <si>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</si>
  <si>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</si>
  <si>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</si>
  <si>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</si>
  <si>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</si>
  <si>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</si>
  <si>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</si>
  <si>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</si>
  <si>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</si>
  <si>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</si>
  <si>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</si>
  <si>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</si>
  <si>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</si>
  <si>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</si>
  <si>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</si>
  <si>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</si>
  <si>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</si>
  <si>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</si>
  <si>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</si>
  <si>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</si>
  <si>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</si>
  <si>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</si>
  <si>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</si>
  <si>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</si>
  <si>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</si>
  <si>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</si>
  <si>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</si>
  <si>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</si>
  <si>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</si>
  <si>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</si>
  <si>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</si>
  <si>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</si>
  <si>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</si>
  <si>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</si>
  <si>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</si>
  <si>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</si>
  <si>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</si>
  <si>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</si>
  <si>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</si>
  <si>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</si>
  <si>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</si>
  <si>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</si>
  <si>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</si>
  <si>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</si>
  <si>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</si>
  <si>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</si>
  <si>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</si>
  <si>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</si>
  <si>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</si>
  <si>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</si>
  <si>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</si>
  <si>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</si>
  <si>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</si>
  <si>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</si>
  <si>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</si>
  <si>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</si>
  <si>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</si>
  <si>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</si>
  <si>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</si>
  <si>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</si>
  <si>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</si>
  <si>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</si>
  <si>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</si>
  <si>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</si>
  <si>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</si>
  <si>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</si>
  <si>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</si>
  <si>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</si>
  <si>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</si>
  <si>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</si>
  <si>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</si>
  <si>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</si>
  <si>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</si>
  <si>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</si>
  <si>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</si>
  <si>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</si>
  <si>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</si>
  <si>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</si>
  <si>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</si>
  <si>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</si>
  <si>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</si>
  <si>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</si>
  <si>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</si>
  <si>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</si>
  <si>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</si>
  <si>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</si>
  <si>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</si>
  <si>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</si>
  <si>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</si>
  <si>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</si>
  <si>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</si>
  <si>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</si>
  <si>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</si>
  <si>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</si>
  <si>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</si>
  <si>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</si>
  <si>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</si>
  <si>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</si>
  <si>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</si>
  <si>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</si>
  <si>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</si>
  <si>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</si>
  <si>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</si>
  <si>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</si>
  <si>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</si>
  <si>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</si>
  <si>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</si>
  <si>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</si>
  <si>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</si>
  <si>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</si>
  <si>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</si>
  <si>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</si>
  <si>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</si>
  <si>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</si>
  <si>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</si>
  <si>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</si>
  <si>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</si>
  <si>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</si>
  <si>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</si>
  <si>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</si>
  <si>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</si>
  <si>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</si>
  <si>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</si>
  <si>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</si>
  <si>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</si>
  <si>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</si>
  <si>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</si>
  <si>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</si>
  <si>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</si>
  <si>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</si>
  <si>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</si>
  <si>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</si>
  <si>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</si>
  <si>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</si>
  <si>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</si>
  <si>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</si>
  <si>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</si>
  <si>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</si>
  <si>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</si>
  <si>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</si>
  <si>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</si>
  <si>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</si>
  <si>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</si>
  <si>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</si>
  <si>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</si>
  <si>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</si>
  <si>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</si>
  <si>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</si>
  <si>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</si>
  <si>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</si>
  <si>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</si>
  <si>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</si>
  <si>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</si>
  <si>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</si>
  <si>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</si>
  <si>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</si>
  <si>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</si>
  <si>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</si>
  <si>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</si>
  <si>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</si>
  <si>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</si>
  <si>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</si>
  <si>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</si>
  <si>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</si>
  <si>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</si>
  <si>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</si>
  <si>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</si>
  <si>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</si>
  <si>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</si>
  <si>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</si>
  <si>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</si>
  <si>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</si>
  <si>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</si>
  <si>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</si>
  <si>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</si>
  <si>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</si>
  <si>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</si>
  <si>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</si>
  <si>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</si>
  <si>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</si>
  <si>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</si>
  <si>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</si>
  <si>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</si>
  <si>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</si>
  <si>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</si>
  <si>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</si>
  <si>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</si>
  <si>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</si>
  <si>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</si>
  <si>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</si>
  <si>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</si>
  <si>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</si>
  <si>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</si>
  <si>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</si>
  <si>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</si>
  <si>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</si>
  <si>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</si>
  <si>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</si>
  <si>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</si>
  <si>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</si>
  <si>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</si>
  <si>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</si>
  <si>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</si>
  <si>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</si>
  <si>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</si>
  <si>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</si>
  <si>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</si>
  <si>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</si>
  <si>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</si>
  <si>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</si>
  <si>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</si>
  <si>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</si>
  <si>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</si>
  <si>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</si>
  <si>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</si>
  <si>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</si>
  <si>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</si>
  <si>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</si>
  <si>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</si>
  <si>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</si>
  <si>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</si>
  <si>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</si>
  <si>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</si>
  <si>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</si>
  <si>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</si>
  <si>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</si>
  <si>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</si>
  <si>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</si>
  <si>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</si>
  <si>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</si>
  <si>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</si>
  <si>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</si>
  <si>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</si>
  <si>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</si>
  <si>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</si>
  <si>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</si>
  <si>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</si>
  <si>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</si>
  <si>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</si>
  <si>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</si>
  <si>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</si>
  <si>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</si>
  <si>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</si>
  <si>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</si>
  <si>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</si>
  <si>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</si>
  <si>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</si>
  <si>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</si>
  <si>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</si>
  <si>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</si>
  <si>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</si>
  <si>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</si>
  <si>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</si>
  <si>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</si>
  <si>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</si>
  <si>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</si>
  <si>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</si>
  <si>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</si>
  <si>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</si>
  <si>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</si>
  <si>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</si>
  <si>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</si>
  <si>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</si>
  <si>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</si>
  <si>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</si>
  <si>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</si>
  <si>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</si>
  <si>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</si>
  <si>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</si>
  <si>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</si>
  <si>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</si>
  <si>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</si>
  <si>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</si>
  <si>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</si>
  <si>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</si>
  <si>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</si>
  <si>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</si>
  <si>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</si>
  <si>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</si>
  <si>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</si>
  <si>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</si>
  <si>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</si>
  <si>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</si>
  <si>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</si>
  <si>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</si>
  <si>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</si>
  <si>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</si>
  <si>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</si>
  <si>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</si>
  <si>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</si>
  <si>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</si>
  <si>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</si>
  <si>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</si>
  <si>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</si>
  <si>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</si>
  <si>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</si>
  <si>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</si>
  <si>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</si>
  <si>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</si>
  <si>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</si>
  <si>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</si>
  <si>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</si>
  <si>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</si>
  <si>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</si>
  <si>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</si>
  <si>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</si>
  <si>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</si>
  <si>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</si>
  <si>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</si>
  <si>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</si>
  <si>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</si>
  <si>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</si>
  <si>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</si>
  <si>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</si>
  <si>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</si>
  <si>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</si>
  <si>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</si>
  <si>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</si>
  <si>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</si>
  <si>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</si>
  <si>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</si>
  <si>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</si>
  <si>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</si>
  <si>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</si>
  <si>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</si>
  <si>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</si>
  <si>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</si>
  <si>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</si>
  <si>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</si>
  <si>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</si>
  <si>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</si>
  <si>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</si>
  <si>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</si>
  <si>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</si>
  <si>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</si>
  <si>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</si>
  <si>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</si>
  <si>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</si>
  <si>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</si>
  <si>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</si>
  <si>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</si>
  <si>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</si>
  <si>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</si>
  <si>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</si>
  <si>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</si>
  <si>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</si>
  <si>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</si>
  <si>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</si>
  <si>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</si>
  <si>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</si>
  <si>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</si>
  <si>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</si>
  <si>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</si>
  <si>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</si>
  <si>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</si>
  <si>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</si>
  <si>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</si>
  <si>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</si>
  <si>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</si>
  <si>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</si>
  <si>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</si>
  <si>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</si>
  <si>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</si>
  <si>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</si>
  <si>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</si>
  <si>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</si>
  <si>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</si>
  <si>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</si>
  <si>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</si>
  <si>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</si>
  <si>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</si>
  <si>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</si>
  <si>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</si>
  <si>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</si>
  <si>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</si>
  <si>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</si>
  <si>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</si>
  <si>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</si>
  <si>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</si>
  <si>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</si>
  <si>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</si>
  <si>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</si>
  <si>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</si>
  <si>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</si>
  <si>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</si>
  <si>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</si>
  <si>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</si>
  <si>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</si>
  <si>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</si>
  <si>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</si>
  <si>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</si>
  <si>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</si>
  <si>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</si>
  <si>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</si>
  <si>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</si>
  <si>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</si>
  <si>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</si>
  <si>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</si>
  <si>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</si>
  <si>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</si>
  <si>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</si>
  <si>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</si>
  <si>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</si>
  <si>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</si>
  <si>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</si>
  <si>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</si>
  <si>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</si>
  <si>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</si>
  <si>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</si>
  <si>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</si>
  <si>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</si>
  <si>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</si>
  <si>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</si>
  <si>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</si>
  <si>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</si>
  <si>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</si>
  <si>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</si>
  <si>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</si>
  <si>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</si>
  <si>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</si>
  <si>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</si>
  <si>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</si>
  <si>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</si>
  <si>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</si>
  <si>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</si>
  <si>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</si>
  <si>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</si>
  <si>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</si>
  <si>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</si>
  <si>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</si>
  <si>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</si>
  <si>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</si>
  <si>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</si>
  <si>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</si>
  <si>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</si>
  <si>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</si>
  <si>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</si>
  <si>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</si>
  <si>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</si>
  <si>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</si>
  <si>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</si>
  <si>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</si>
  <si>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</si>
  <si>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</si>
  <si>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</si>
  <si>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</si>
  <si>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</si>
  <si>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</si>
  <si>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</si>
  <si>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</si>
  <si>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</si>
  <si>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</si>
  <si>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</si>
  <si>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</si>
  <si>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</si>
  <si>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</si>
  <si>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</si>
  <si>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</si>
  <si>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</si>
  <si>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</si>
  <si>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</si>
  <si>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</si>
  <si>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</si>
  <si>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</si>
  <si>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</si>
  <si>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</si>
  <si>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</si>
  <si>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</si>
  <si>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</si>
  <si>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</si>
  <si>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</si>
  <si>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</si>
  <si>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</si>
  <si>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</si>
  <si>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</si>
  <si>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</si>
  <si>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</si>
  <si>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</si>
  <si>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</si>
  <si>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</si>
  <si>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</si>
  <si>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</si>
  <si>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</si>
  <si>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</si>
  <si>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</si>
  <si>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</si>
  <si>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</si>
  <si>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</si>
  <si>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</si>
  <si>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</si>
  <si>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</si>
  <si>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</si>
  <si>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</si>
  <si>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</si>
  <si>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</si>
  <si>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</si>
  <si>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</si>
  <si>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</si>
  <si>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</si>
  <si>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</si>
  <si>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</si>
  <si>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</si>
  <si>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</si>
  <si>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</si>
  <si>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</si>
  <si>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</si>
  <si>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</si>
  <si>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</si>
  <si>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</si>
  <si>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</si>
  <si>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</si>
  <si>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</si>
  <si>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</si>
  <si>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</si>
  <si>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</si>
  <si>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</si>
  <si>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</si>
  <si>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</si>
  <si>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</si>
  <si>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</si>
  <si>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</si>
  <si>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</si>
  <si>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</si>
  <si>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</si>
  <si>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</si>
  <si>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</si>
  <si>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</si>
  <si>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</si>
  <si>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</si>
  <si>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</si>
  <si>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</si>
  <si>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</si>
  <si>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</si>
  <si>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</si>
  <si>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</si>
  <si>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</si>
  <si>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</si>
  <si>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</si>
  <si>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</si>
  <si>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</si>
  <si>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</si>
  <si>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</si>
  <si>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</si>
  <si>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</si>
  <si>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</si>
  <si>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</si>
  <si>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</si>
  <si>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</si>
  <si>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</si>
  <si>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</si>
  <si>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</si>
  <si>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</si>
  <si>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</si>
  <si>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</si>
  <si>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</si>
  <si>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</si>
  <si>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</si>
  <si>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</si>
  <si>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</si>
  <si>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</si>
  <si>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</si>
  <si>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</si>
  <si>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</si>
  <si>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</si>
  <si>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</si>
  <si>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</si>
  <si>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</si>
  <si>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</si>
  <si>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</si>
  <si>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</si>
  <si>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</si>
  <si>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</si>
  <si>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</si>
  <si>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</si>
  <si>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</si>
  <si>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</si>
  <si>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</si>
  <si>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</si>
  <si>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</si>
  <si>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</si>
  <si>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</si>
  <si>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</si>
  <si>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</si>
  <si>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</si>
  <si>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</si>
  <si>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</si>
  <si>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</si>
  <si>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</si>
  <si>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</si>
  <si>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</si>
  <si>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</si>
  <si>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</si>
  <si>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</si>
  <si>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</si>
  <si>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</si>
  <si>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</si>
  <si>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</si>
  <si>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</si>
  <si>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</si>
  <si>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</si>
  <si>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</si>
  <si>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</si>
  <si>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</si>
  <si>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</si>
  <si>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</si>
  <si>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</si>
  <si>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</si>
  <si>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</si>
  <si>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</si>
  <si>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</si>
  <si>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</si>
  <si>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</si>
  <si>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</si>
  <si>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</si>
  <si>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</si>
  <si>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</si>
  <si>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</si>
  <si>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</si>
  <si>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</si>
  <si>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</si>
  <si>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</si>
  <si>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</si>
  <si>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</si>
  <si>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</si>
  <si>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</si>
  <si>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</si>
  <si>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</si>
  <si>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</si>
  <si>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</si>
  <si>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</si>
  <si>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</si>
  <si>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</si>
  <si>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</si>
  <si>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</si>
  <si>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</si>
  <si>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</si>
  <si>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</si>
  <si>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</si>
  <si>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</si>
  <si>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</si>
  <si>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</si>
  <si>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</si>
  <si>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</si>
  <si>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</si>
  <si>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</si>
  <si>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</si>
  <si>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</si>
  <si>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</si>
  <si>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</si>
  <si>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</si>
  <si>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</si>
  <si>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</si>
  <si>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</si>
  <si>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</si>
  <si>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</si>
  <si>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</si>
  <si>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</si>
  <si>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</si>
  <si>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</si>
  <si>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</si>
  <si>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</si>
  <si>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</si>
  <si>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</si>
  <si>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</si>
  <si>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</si>
  <si>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</si>
  <si>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</si>
  <si>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</si>
  <si>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</si>
  <si>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</si>
  <si>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</si>
  <si>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</si>
  <si>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</si>
  <si>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</si>
  <si>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</si>
  <si>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</si>
  <si>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</si>
  <si>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</si>
  <si>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</si>
  <si>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</si>
  <si>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</si>
  <si>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</si>
  <si>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</si>
  <si>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</si>
  <si>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</si>
  <si>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</si>
  <si>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</si>
  <si>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</si>
  <si>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</si>
  <si>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</si>
  <si>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</si>
  <si>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</si>
  <si>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</si>
  <si>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</si>
  <si>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</si>
  <si>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</si>
  <si>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</si>
  <si>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</si>
  <si>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</si>
  <si>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</si>
  <si>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</si>
  <si>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</si>
  <si>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</si>
  <si>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</si>
  <si>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</si>
  <si>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</si>
  <si>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</si>
  <si>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</si>
  <si>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</si>
  <si>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</si>
  <si>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</si>
  <si>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</si>
  <si>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</si>
  <si>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</si>
  <si>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</si>
  <si>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</si>
  <si>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</si>
  <si>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</si>
  <si>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</si>
  <si>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</si>
  <si>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</si>
  <si>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</si>
  <si>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</si>
  <si>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</si>
  <si>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</si>
  <si>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</si>
  <si>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</si>
  <si>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</si>
  <si>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</si>
  <si>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</si>
  <si>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</si>
  <si>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</si>
  <si>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</si>
  <si>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</si>
  <si>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</si>
  <si>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</si>
  <si>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</si>
  <si>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</si>
  <si>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</si>
  <si>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</si>
  <si>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</si>
  <si>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</si>
  <si>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</si>
  <si>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</si>
  <si>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</si>
  <si>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</si>
  <si>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</si>
  <si>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</si>
  <si>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</si>
  <si>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</si>
  <si>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</si>
  <si>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</si>
  <si>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</si>
  <si>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</si>
  <si>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</si>
  <si>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</si>
  <si>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</si>
  <si>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</si>
  <si>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</si>
  <si>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</si>
  <si>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</si>
  <si>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</si>
  <si>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</si>
  <si>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</si>
  <si>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</si>
  <si>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</si>
  <si>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</si>
  <si>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</si>
  <si>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</si>
  <si>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</si>
  <si>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</si>
  <si>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</si>
  <si>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</si>
  <si>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</si>
  <si>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</si>
  <si>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</si>
  <si>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</si>
  <si>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</si>
  <si>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</si>
  <si>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</si>
  <si>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</si>
  <si>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</si>
  <si>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</si>
  <si>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</si>
  <si>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</si>
  <si>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</si>
  <si>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</si>
  <si>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</si>
  <si>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</si>
  <si>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</si>
  <si>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</si>
  <si>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</si>
  <si>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</si>
  <si>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</si>
  <si>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</si>
  <si>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</si>
  <si>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</si>
  <si>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</si>
  <si>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</si>
  <si>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</si>
  <si>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</si>
  <si>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</si>
  <si>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</si>
  <si>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</si>
  <si>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</si>
  <si>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</si>
  <si>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</si>
  <si>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</si>
  <si>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</si>
  <si>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</si>
  <si>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</si>
  <si>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</si>
  <si>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</si>
  <si>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</si>
  <si>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</si>
  <si>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</si>
  <si>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</si>
  <si>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</si>
  <si>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</si>
  <si>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</si>
  <si>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</si>
  <si>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</si>
  <si>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</si>
  <si>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</si>
  <si>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</si>
  <si>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</si>
  <si>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</si>
  <si>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</si>
  <si>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</si>
  <si>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</si>
  <si>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</si>
  <si>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</si>
  <si>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</si>
  <si>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</si>
  <si>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</si>
  <si>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</si>
  <si>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</si>
  <si>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</si>
  <si>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</si>
  <si>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</si>
  <si>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</si>
  <si>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</si>
  <si>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</si>
  <si>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</si>
  <si>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</si>
  <si>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</si>
  <si>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</si>
  <si>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</si>
  <si>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</si>
  <si>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</si>
  <si>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</si>
  <si>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</si>
  <si>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</si>
  <si>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</si>
  <si>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</si>
  <si>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</si>
  <si>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</si>
  <si>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</si>
  <si>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</si>
  <si>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</si>
  <si>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</si>
  <si>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</si>
  <si>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</si>
  <si>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</si>
  <si>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</si>
  <si>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</si>
  <si>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</si>
  <si>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</si>
  <si>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</si>
  <si>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</si>
  <si>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</si>
  <si>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</si>
  <si>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</si>
  <si>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</si>
  <si>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</si>
  <si>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</si>
  <si>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</si>
  <si>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</si>
  <si>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</si>
  <si>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</si>
  <si>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</si>
  <si>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</si>
  <si>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</si>
  <si>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</si>
  <si>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</si>
  <si>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</si>
  <si>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</si>
  <si>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</si>
  <si>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</si>
  <si>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</si>
  <si>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</si>
  <si>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</si>
  <si>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</si>
  <si>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</si>
  <si>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</si>
  <si>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</si>
  <si>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</si>
  <si>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</si>
  <si>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</si>
  <si>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</si>
  <si>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</si>
  <si>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</si>
  <si>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</si>
  <si>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</si>
  <si>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</si>
  <si>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</si>
  <si>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</si>
  <si>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</si>
  <si>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</si>
  <si>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</si>
  <si>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</si>
  <si>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</si>
  <si>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</si>
  <si>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</si>
  <si>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</si>
  <si>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</si>
  <si>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</si>
  <si>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</si>
  <si>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</si>
  <si>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</si>
  <si>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</si>
  <si>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</si>
  <si>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</si>
  <si>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</si>
  <si>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</si>
  <si>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</si>
  <si>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</si>
  <si>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</si>
  <si>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</si>
  <si>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</si>
  <si>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</si>
  <si>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</si>
  <si>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</si>
  <si>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</si>
  <si>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</si>
  <si>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</si>
  <si>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</si>
  <si>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</si>
  <si>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</si>
  <si>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</si>
  <si>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</si>
  <si>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</si>
  <si>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</si>
  <si>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</si>
  <si>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</si>
  <si>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</si>
  <si>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</si>
  <si>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</si>
  <si>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</si>
  <si>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</si>
  <si>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</si>
  <si>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</si>
  <si>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</si>
  <si>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</si>
  <si>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</si>
  <si>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</si>
  <si>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</si>
  <si>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</si>
  <si>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</si>
  <si>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</si>
  <si>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</si>
  <si>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</si>
  <si>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</si>
  <si>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</si>
  <si>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</si>
  <si>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</si>
  <si>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</si>
  <si>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</si>
  <si>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</si>
  <si>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</si>
  <si>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</si>
  <si>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</si>
  <si>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</si>
  <si>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</si>
  <si>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</si>
  <si>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</si>
  <si>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</si>
  <si>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</si>
  <si>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</si>
  <si>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</si>
  <si>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</si>
  <si>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</si>
  <si>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</si>
  <si>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</si>
  <si>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</si>
  <si>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</si>
  <si>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</si>
  <si>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</si>
  <si>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</si>
  <si>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</si>
  <si>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</si>
  <si>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</si>
  <si>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</si>
  <si>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</si>
  <si>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</si>
  <si>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</si>
  <si>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</si>
  <si>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</si>
  <si>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</si>
  <si>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</si>
  <si>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</si>
  <si>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</si>
  <si>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</si>
  <si>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</si>
  <si>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</si>
  <si>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</si>
  <si>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</si>
  <si>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</si>
  <si>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</si>
  <si>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</si>
  <si>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</si>
  <si>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</si>
  <si>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</si>
  <si>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</si>
  <si>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</si>
  <si>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</si>
  <si>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</si>
  <si>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</si>
  <si>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</si>
  <si>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</si>
  <si>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</si>
  <si>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</si>
  <si>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</si>
  <si>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</si>
  <si>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</si>
  <si>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</si>
  <si>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</si>
  <si>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</si>
  <si>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</si>
  <si>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</si>
  <si>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</si>
  <si>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</si>
  <si>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</si>
  <si>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</si>
  <si>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</si>
  <si>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</si>
  <si>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</si>
  <si>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</si>
  <si>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</si>
  <si>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</si>
  <si>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</si>
  <si>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</si>
  <si>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</si>
  <si>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</si>
  <si>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</si>
  <si>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</si>
  <si>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</si>
  <si>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</si>
  <si>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</si>
  <si>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</si>
  <si>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</si>
  <si>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</si>
  <si>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</si>
  <si>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</si>
  <si>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</si>
  <si>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</si>
  <si>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</si>
  <si>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</si>
  <si>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</si>
  <si>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</si>
  <si>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</si>
  <si>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</si>
  <si>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</si>
  <si>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</si>
  <si>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</si>
  <si>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</si>
  <si>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</si>
  <si>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</si>
  <si>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</si>
  <si>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</si>
  <si>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</si>
  <si>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</si>
  <si>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</si>
  <si>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</si>
  <si>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</si>
  <si>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</si>
  <si>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</si>
  <si>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</si>
  <si>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</si>
  <si>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</si>
  <si>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</si>
  <si>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</si>
  <si>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</si>
  <si>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</si>
  <si>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</si>
  <si>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</si>
  <si>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</si>
  <si>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</si>
  <si>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</si>
  <si>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</si>
  <si>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</si>
  <si>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</si>
  <si>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</si>
  <si>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</si>
  <si>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</si>
  <si>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</si>
  <si>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</si>
  <si>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</si>
  <si>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</si>
  <si>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</si>
  <si>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</si>
  <si>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</si>
  <si>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</si>
  <si>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</si>
  <si>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</si>
  <si>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</si>
  <si>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</si>
  <si>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</si>
  <si>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</si>
  <si>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</si>
  <si>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</si>
  <si>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</si>
  <si>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</si>
  <si>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</si>
  <si>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</si>
  <si>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</si>
  <si>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</si>
  <si>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</si>
  <si>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</si>
  <si>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</si>
  <si>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</si>
  <si>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</si>
  <si>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</si>
  <si>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</si>
  <si>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</si>
  <si>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</si>
  <si>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</si>
  <si>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</si>
  <si>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</si>
  <si>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</si>
  <si>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</si>
  <si>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</si>
  <si>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</si>
  <si>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</si>
  <si>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</si>
  <si>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</si>
  <si>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</si>
  <si>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</si>
  <si>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</si>
  <si>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</si>
  <si>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</si>
  <si>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</si>
  <si>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</si>
  <si>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</si>
  <si>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</si>
  <si>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</si>
  <si>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</si>
  <si>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</si>
  <si>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</si>
  <si>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</si>
  <si>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</si>
  <si>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</si>
  <si>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</si>
  <si>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</si>
  <si>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</si>
  <si>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</si>
  <si>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</si>
  <si>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</si>
  <si>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</si>
  <si>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</si>
  <si>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</si>
  <si>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</si>
  <si>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</si>
  <si>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</si>
  <si>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</si>
  <si>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</si>
  <si>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</si>
  <si>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</si>
  <si>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</si>
  <si>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</si>
  <si>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</si>
  <si>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</si>
  <si>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</si>
  <si>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</si>
  <si>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</si>
  <si>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</si>
  <si>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</si>
  <si>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</si>
  <si>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</si>
  <si>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</si>
  <si>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</si>
  <si>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</si>
  <si>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</si>
  <si>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</si>
  <si>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</si>
  <si>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</si>
  <si>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</si>
  <si>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</si>
  <si>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</si>
  <si>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</si>
  <si>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</si>
  <si>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</si>
  <si>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</si>
  <si>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</si>
  <si>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</si>
  <si>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</si>
  <si>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</si>
  <si>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</si>
  <si>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</si>
  <si>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</si>
  <si>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</si>
  <si>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</si>
  <si>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</si>
  <si>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</si>
  <si>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</si>
  <si>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</si>
  <si>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</si>
  <si>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</si>
  <si>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</si>
  <si>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</si>
  <si>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</si>
  <si>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</si>
  <si>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</si>
  <si>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</si>
  <si>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</si>
  <si>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</si>
  <si>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</si>
  <si>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</si>
  <si>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</si>
  <si>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</si>
  <si>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</si>
  <si>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</si>
  <si>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</si>
  <si>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</si>
  <si>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</si>
  <si>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</si>
  <si>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</si>
  <si>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</si>
  <si>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</si>
  <si>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</si>
  <si>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</si>
  <si>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</si>
  <si>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</si>
  <si>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</si>
  <si>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</si>
  <si>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</si>
  <si>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</si>
  <si>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</si>
  <si>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</si>
  <si>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</si>
  <si>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</si>
  <si>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</si>
  <si>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</si>
  <si>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</si>
  <si>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</si>
  <si>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</si>
  <si>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</si>
  <si>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</si>
  <si>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</si>
  <si>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</si>
  <si>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</si>
  <si>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</si>
  <si>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</si>
  <si>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</si>
  <si>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</si>
  <si>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</si>
  <si>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</si>
  <si>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</si>
  <si>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</si>
  <si>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</si>
  <si>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</si>
  <si>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</si>
  <si>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</si>
  <si>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</si>
  <si>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</si>
  <si>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</si>
  <si>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</si>
  <si>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</si>
  <si>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</si>
  <si>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</si>
  <si>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</si>
  <si>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</si>
  <si>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</si>
  <si>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</si>
  <si>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</si>
  <si>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</si>
  <si>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</si>
  <si>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</si>
  <si>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</si>
  <si>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</si>
  <si>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</si>
  <si>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</si>
  <si>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</si>
  <si>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</si>
  <si>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</si>
  <si>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</si>
  <si>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</si>
  <si>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</si>
  <si>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</si>
  <si>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</si>
  <si>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</si>
  <si>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</si>
  <si>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</si>
  <si>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</si>
  <si>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</si>
  <si>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</si>
  <si>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</si>
  <si>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</si>
  <si>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</si>
  <si>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</si>
  <si>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</si>
  <si>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</si>
  <si>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</si>
  <si>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</si>
  <si>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</si>
  <si>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</si>
  <si>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</si>
  <si>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</si>
  <si>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</si>
  <si>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</si>
  <si>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</si>
  <si>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</si>
  <si>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</si>
  <si>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</si>
  <si>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</si>
  <si>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</si>
  <si>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</si>
  <si>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</si>
  <si>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</si>
  <si>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</si>
  <si>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</si>
  <si>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</si>
  <si>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</si>
  <si>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</si>
  <si>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</si>
  <si>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</si>
  <si>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</si>
  <si>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</si>
  <si>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</si>
  <si>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</si>
  <si>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</si>
  <si>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</si>
  <si>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</si>
  <si>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</si>
  <si>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</si>
  <si>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</si>
  <si>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</si>
  <si>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</si>
  <si>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</si>
  <si>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</si>
  <si>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</si>
  <si>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</si>
  <si>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</si>
  <si>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</si>
  <si>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</si>
  <si>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</si>
  <si>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</si>
  <si>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</si>
  <si>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</si>
  <si>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</si>
  <si>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</si>
  <si>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</si>
  <si>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</si>
  <si>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</si>
  <si>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</si>
  <si>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</si>
  <si>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</si>
  <si>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</si>
  <si>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</si>
  <si>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</si>
  <si>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</si>
  <si>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</si>
  <si>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</si>
  <si>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</si>
  <si>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</si>
  <si>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</si>
  <si>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</si>
  <si>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</si>
  <si>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</si>
  <si>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</si>
  <si>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</si>
  <si>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</si>
  <si>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</si>
  <si>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</si>
  <si>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</si>
  <si>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</si>
  <si>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</si>
  <si>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</si>
  <si>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</si>
  <si>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</si>
  <si>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</si>
  <si>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</si>
  <si>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</si>
  <si>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</si>
  <si>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</si>
  <si>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</si>
  <si>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</si>
  <si>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</si>
  <si>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</si>
  <si>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</si>
  <si>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</si>
  <si>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</si>
  <si>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</si>
  <si>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</si>
  <si>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</si>
  <si>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</si>
  <si>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</si>
  <si>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</si>
  <si>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</si>
  <si>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</si>
  <si>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</si>
  <si>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</si>
  <si>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</si>
  <si>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</si>
  <si>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</si>
  <si>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</si>
  <si>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</si>
  <si>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</si>
  <si>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</si>
  <si>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</si>
  <si>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</si>
  <si>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</si>
  <si>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</si>
  <si>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</si>
  <si>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</si>
  <si>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</si>
  <si>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</si>
  <si>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</si>
  <si>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</si>
  <si>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</si>
  <si>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</si>
  <si>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</si>
  <si>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</si>
  <si>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</si>
  <si>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</si>
  <si>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</si>
  <si>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</si>
  <si>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</si>
  <si>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</si>
  <si>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</si>
  <si>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</si>
  <si>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</si>
  <si>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</si>
  <si>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</si>
  <si>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</si>
  <si>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</si>
  <si>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</si>
  <si>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</si>
  <si>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</si>
  <si>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</si>
  <si>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</si>
  <si>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</si>
  <si>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</si>
  <si>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</si>
  <si>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</si>
  <si>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</si>
  <si>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</si>
  <si>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</si>
  <si>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</si>
  <si>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</si>
  <si>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</si>
  <si>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</si>
  <si>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</si>
  <si>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</si>
  <si>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</si>
  <si>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</si>
  <si>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</si>
  <si>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</si>
  <si>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</si>
  <si>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</si>
  <si>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</si>
  <si>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</si>
  <si>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</si>
  <si>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</si>
  <si>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</si>
  <si>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</si>
  <si>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</si>
  <si>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</si>
  <si>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</si>
  <si>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</si>
  <si>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</si>
  <si>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</si>
  <si>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</si>
  <si>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</si>
  <si>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</si>
  <si>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</si>
  <si>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</si>
  <si>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</si>
  <si>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</si>
  <si>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</si>
  <si>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</si>
  <si>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</si>
  <si>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</si>
  <si>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</si>
  <si>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</si>
  <si>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</si>
  <si>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</si>
  <si>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</si>
  <si>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</si>
  <si>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</si>
  <si>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</si>
  <si>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</si>
  <si>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</si>
  <si>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</si>
  <si>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</si>
  <si>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</si>
  <si>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</si>
  <si>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</si>
  <si>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</si>
  <si>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</si>
  <si>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</si>
  <si>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</si>
  <si>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</si>
  <si>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</si>
  <si>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</si>
  <si>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</si>
  <si>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</si>
  <si>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</si>
  <si>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</si>
  <si>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</si>
  <si>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</si>
  <si>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</si>
  <si>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</si>
  <si>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</si>
  <si>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</si>
  <si>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</si>
  <si>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</si>
  <si>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</si>
  <si>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</si>
  <si>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</si>
  <si>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</si>
  <si>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</si>
  <si>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</si>
  <si>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</si>
  <si>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</si>
  <si>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</si>
  <si>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</si>
  <si>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</si>
  <si>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</si>
  <si>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</si>
  <si>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</si>
  <si>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</si>
  <si>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</si>
  <si>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</si>
  <si>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</si>
  <si>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</si>
  <si>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</si>
  <si>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</si>
  <si>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</si>
  <si>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</si>
  <si>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</si>
  <si>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</si>
  <si>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</si>
  <si>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</si>
  <si>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</si>
  <si>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</si>
  <si>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</si>
  <si>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</si>
  <si>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</si>
  <si>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</si>
  <si>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</si>
  <si>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</si>
  <si>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</si>
  <si>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</si>
  <si>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</si>
  <si>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</si>
  <si>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</si>
  <si>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</si>
  <si>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</si>
  <si>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</si>
  <si>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</si>
  <si>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</si>
  <si>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</si>
  <si>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</si>
  <si>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</si>
  <si>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</si>
  <si>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</si>
  <si>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</si>
  <si>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</si>
  <si>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</si>
  <si>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</si>
  <si>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</si>
  <si>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</si>
  <si>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</si>
  <si>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</si>
  <si>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</si>
  <si>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</si>
  <si>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</si>
  <si>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</si>
  <si>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</si>
  <si>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</si>
  <si>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</si>
  <si>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</si>
  <si>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</si>
  <si>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</si>
  <si>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</si>
  <si>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</si>
  <si>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</si>
  <si>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</si>
  <si>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</si>
  <si>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</si>
  <si>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</si>
  <si>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</si>
  <si>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</si>
  <si>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</si>
  <si>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</si>
  <si>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</si>
  <si>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</si>
  <si>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</si>
  <si>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</si>
  <si>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</si>
  <si>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</si>
  <si>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</si>
  <si>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</si>
  <si>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</si>
  <si>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</si>
  <si>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</si>
  <si>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</si>
  <si>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</si>
  <si>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</si>
  <si>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</si>
  <si>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</si>
  <si>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</si>
  <si>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</si>
  <si>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</si>
  <si>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</si>
  <si>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</si>
  <si>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</si>
  <si>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</si>
  <si>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</si>
  <si>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</si>
  <si>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</si>
  <si>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</si>
  <si>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</si>
  <si>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</si>
  <si>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</si>
  <si>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</si>
  <si>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</si>
  <si>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</si>
  <si>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</si>
  <si>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</si>
  <si>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</si>
  <si>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</si>
  <si>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</si>
  <si>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</si>
  <si>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</si>
  <si>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</si>
  <si>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</si>
  <si>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</si>
  <si>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</si>
  <si>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</si>
  <si>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</si>
  <si>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</si>
  <si>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</si>
  <si>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</si>
  <si>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</si>
  <si>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</si>
  <si>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</si>
  <si>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</si>
  <si>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</si>
  <si>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</si>
  <si>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</si>
  <si>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</si>
  <si>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</si>
  <si>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</si>
  <si>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</si>
  <si>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</si>
  <si>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</si>
  <si>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</si>
  <si>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</si>
  <si>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</si>
  <si>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</si>
  <si>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</si>
  <si>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</si>
  <si>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</si>
  <si>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</si>
  <si>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</si>
  <si>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</si>
  <si>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</si>
  <si>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</si>
  <si>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</si>
  <si>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</si>
  <si>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</si>
  <si>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</si>
  <si>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</si>
  <si>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</si>
  <si>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</si>
  <si>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</si>
  <si>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</si>
  <si>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</si>
  <si>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</si>
  <si>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</si>
  <si>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</si>
  <si>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</si>
  <si>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</si>
  <si>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</si>
  <si>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</si>
  <si>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</si>
  <si>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</si>
  <si>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</si>
  <si>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</si>
  <si>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</si>
  <si>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</si>
  <si>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</si>
  <si>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</si>
  <si>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</si>
  <si>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</si>
  <si>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</si>
  <si>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</si>
  <si>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</si>
  <si>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</si>
  <si>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</si>
  <si>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</si>
  <si>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</si>
  <si>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</si>
  <si>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</si>
  <si>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</si>
  <si>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</si>
  <si>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</si>
  <si>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</si>
  <si>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</si>
  <si>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</si>
  <si>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</si>
  <si>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</si>
  <si>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</si>
  <si>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</si>
  <si>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</si>
  <si>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</si>
  <si>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</si>
  <si>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</si>
  <si>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</si>
  <si>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</si>
  <si>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</si>
  <si>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</si>
  <si>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</si>
  <si>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</si>
  <si>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</si>
  <si>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</si>
  <si>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</si>
  <si>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</si>
  <si>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</si>
  <si>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</si>
  <si>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</si>
  <si>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</si>
  <si>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</si>
  <si>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</si>
  <si>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</si>
  <si>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</si>
  <si>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</si>
  <si>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</si>
  <si>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</si>
  <si>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</si>
  <si>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</si>
  <si>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</si>
  <si>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</si>
  <si>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</si>
  <si>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</si>
  <si>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</si>
  <si>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</si>
  <si>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</si>
  <si>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</si>
  <si>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</si>
  <si>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</si>
  <si>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</si>
  <si>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</si>
  <si>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</si>
  <si>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</si>
  <si>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</si>
  <si>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</si>
  <si>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</si>
  <si>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</si>
  <si>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</si>
  <si>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</si>
  <si>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</si>
  <si>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</si>
  <si>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</si>
  <si>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</si>
  <si>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</si>
  <si>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</si>
  <si>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</si>
  <si>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</si>
  <si>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</si>
  <si>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</si>
  <si>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</si>
  <si>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</si>
  <si>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</si>
  <si>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</si>
  <si>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</si>
  <si>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</si>
  <si>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</si>
  <si>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</si>
  <si>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</si>
  <si>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</si>
  <si>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</si>
  <si>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</si>
  <si>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</si>
  <si>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</si>
  <si>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</si>
  <si>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</si>
  <si>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</si>
  <si>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</si>
  <si>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</si>
  <si>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</si>
  <si>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</si>
  <si>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</si>
  <si>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</si>
  <si>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</si>
  <si>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</si>
  <si>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</si>
  <si>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</si>
  <si>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</si>
  <si>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</si>
  <si>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</si>
  <si>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</si>
  <si>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</si>
  <si>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</si>
  <si>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</si>
  <si>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</si>
  <si>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</si>
  <si>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</si>
  <si>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</si>
  <si>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</si>
  <si>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</si>
  <si>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</si>
  <si>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</si>
  <si>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</si>
  <si>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</si>
  <si>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</si>
  <si>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</si>
  <si>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</si>
  <si>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</si>
  <si>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</si>
  <si>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</si>
  <si>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</si>
  <si>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</si>
  <si>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</si>
  <si>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</si>
  <si>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</si>
  <si>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</si>
  <si>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</si>
  <si>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</si>
  <si>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</si>
  <si>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</si>
  <si>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</si>
  <si>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</si>
  <si>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</si>
  <si>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</si>
  <si>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</si>
  <si>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</si>
  <si>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</si>
  <si>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</si>
  <si>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</si>
  <si>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</si>
  <si>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</si>
  <si>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</si>
  <si>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</si>
  <si>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</si>
  <si>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</si>
  <si>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</si>
  <si>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</si>
  <si>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</si>
  <si>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</si>
  <si>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</si>
  <si>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</si>
  <si>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</si>
  <si>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</si>
  <si>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</si>
  <si>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</si>
  <si>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</si>
  <si>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</si>
  <si>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</si>
  <si>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</si>
  <si>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</si>
  <si>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</si>
  <si>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</si>
  <si>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</si>
  <si>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</si>
  <si>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</si>
  <si>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</si>
  <si>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</si>
  <si>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</si>
  <si>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</si>
  <si>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</si>
  <si>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</si>
  <si>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</si>
  <si>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</si>
  <si>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</si>
  <si>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</si>
  <si>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</si>
  <si>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</si>
  <si>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</si>
  <si>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</si>
  <si>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</si>
  <si>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</si>
  <si>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</si>
  <si>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</si>
  <si>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</si>
  <si>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</si>
  <si>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</si>
  <si>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</si>
  <si>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</si>
  <si>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</si>
  <si>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</si>
  <si>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</si>
  <si>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</si>
  <si>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</si>
  <si>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</si>
  <si>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</si>
  <si>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</si>
  <si>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</si>
  <si>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</si>
  <si>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</si>
  <si>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</si>
  <si>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</si>
  <si>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</si>
  <si>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</si>
  <si>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</si>
  <si>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</si>
  <si>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</si>
  <si>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</si>
  <si>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</si>
  <si>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</si>
  <si>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</si>
  <si>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</si>
  <si>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</si>
  <si>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</si>
  <si>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</si>
  <si>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</si>
  <si>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</si>
  <si>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</si>
  <si>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</si>
  <si>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</si>
  <si>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</si>
  <si>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</si>
  <si>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</si>
  <si>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</si>
  <si>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</si>
  <si>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</si>
  <si>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</si>
  <si>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</si>
  <si>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</si>
  <si>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</si>
  <si>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</si>
  <si>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</si>
  <si>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</si>
  <si>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</si>
  <si>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</si>
  <si>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</si>
  <si>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</si>
  <si>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</si>
  <si>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</si>
  <si>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</si>
  <si>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</si>
  <si>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</si>
  <si>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</si>
  <si>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</si>
  <si>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</si>
  <si>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</si>
  <si>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</si>
  <si>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</si>
  <si>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</si>
  <si>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</si>
  <si>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</si>
  <si>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</si>
  <si>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</si>
  <si>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</si>
  <si>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</si>
  <si>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</si>
  <si>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</si>
  <si>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</si>
  <si>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</si>
  <si>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</si>
  <si>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</si>
  <si>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</si>
  <si>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</si>
  <si>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</si>
  <si>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</si>
  <si>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</si>
  <si>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</si>
  <si>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</si>
  <si>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</si>
  <si>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</si>
  <si>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</si>
  <si>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</si>
  <si>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</si>
  <si>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</si>
  <si>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</si>
  <si>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</si>
  <si>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</si>
  <si>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</si>
  <si>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</si>
  <si>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</si>
  <si>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</si>
  <si>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</si>
  <si>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</si>
  <si>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</si>
  <si>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</si>
  <si>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</si>
  <si>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</si>
  <si>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</si>
  <si>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</si>
  <si>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</si>
  <si>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</si>
  <si>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</si>
  <si>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</si>
  <si>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</si>
  <si>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</si>
  <si>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</si>
  <si>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</si>
  <si>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</si>
  <si>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</si>
  <si>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</si>
  <si>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</si>
  <si>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</si>
  <si>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</si>
  <si>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</si>
  <si>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</si>
  <si>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</si>
  <si>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</si>
  <si>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</si>
  <si>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</si>
  <si>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</si>
  <si>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</si>
  <si>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</si>
  <si>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</si>
  <si>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</si>
  <si>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</si>
  <si>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</si>
  <si>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</si>
  <si>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</si>
  <si>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</si>
  <si>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</si>
  <si>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</si>
  <si>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</si>
  <si>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</si>
  <si>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</si>
  <si>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</si>
  <si>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</si>
  <si>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</si>
  <si>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</si>
  <si>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</si>
  <si>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</si>
  <si>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</si>
  <si>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</si>
  <si>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</si>
  <si>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</si>
  <si>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</si>
  <si>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</si>
  <si>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</si>
  <si>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</si>
  <si>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</si>
  <si>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</si>
  <si>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</si>
  <si>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</si>
  <si>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</si>
  <si>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</si>
  <si>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</si>
  <si>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</si>
  <si>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</si>
  <si>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</si>
  <si>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</si>
  <si>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</si>
  <si>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</si>
  <si>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</si>
  <si>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</si>
  <si>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</si>
  <si>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</si>
  <si>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</si>
  <si>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</si>
  <si>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</si>
  <si>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</si>
  <si>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</si>
  <si>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</si>
  <si>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</si>
  <si>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</si>
  <si>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</si>
  <si>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</si>
  <si>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</si>
  <si>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</si>
  <si>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</si>
  <si>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</si>
  <si>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</si>
  <si>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</si>
  <si>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</si>
  <si>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</si>
  <si>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</si>
  <si>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</si>
  <si>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</si>
  <si>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</si>
  <si>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</si>
  <si>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</si>
  <si>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</si>
  <si>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</si>
  <si>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</si>
  <si>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</si>
  <si>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</si>
  <si>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</si>
  <si>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</si>
  <si>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</si>
  <si>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</si>
  <si>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</si>
  <si>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</si>
  <si>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</si>
  <si>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</si>
  <si>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</si>
  <si>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</si>
  <si>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</si>
  <si>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</si>
  <si>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</si>
  <si>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</si>
  <si>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</si>
  <si>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</si>
  <si>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</si>
  <si>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</si>
  <si>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</si>
  <si>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</si>
  <si>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</si>
  <si>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</si>
  <si>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</si>
  <si>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</si>
  <si>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</si>
  <si>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</si>
  <si>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</si>
  <si>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</si>
  <si>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</si>
  <si>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</si>
  <si>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</si>
  <si>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</si>
  <si>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</si>
  <si>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</si>
  <si>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</si>
  <si>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</si>
  <si>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</si>
  <si>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</si>
  <si>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</si>
  <si>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</si>
  <si>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</si>
  <si>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</si>
  <si>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</si>
  <si>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</si>
  <si>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</si>
  <si>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</si>
  <si>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</si>
  <si>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</si>
  <si>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</si>
  <si>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</si>
  <si>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</si>
  <si>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</si>
  <si>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</si>
  <si>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</si>
  <si>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</si>
  <si>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</si>
  <si>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</si>
  <si>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</si>
  <si>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</si>
  <si>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</si>
  <si>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</si>
  <si>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</si>
  <si>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</si>
  <si>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</si>
  <si>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</si>
  <si>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</si>
  <si>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</si>
  <si>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</si>
  <si>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</si>
  <si>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</si>
  <si>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</si>
  <si>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</si>
  <si>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</si>
  <si>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</si>
  <si>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</si>
  <si>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</si>
  <si>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</si>
  <si>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</si>
  <si>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</si>
  <si>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</si>
  <si>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</si>
  <si>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</si>
  <si>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</si>
  <si>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</si>
  <si>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</si>
  <si>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</si>
  <si>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</si>
  <si>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</si>
  <si>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</si>
  <si>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</si>
  <si>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</si>
  <si>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</si>
  <si>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</si>
  <si>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</si>
  <si>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</si>
  <si>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</si>
  <si>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</si>
  <si>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</si>
  <si>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</si>
  <si>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</si>
  <si>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</si>
  <si>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</si>
  <si>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</si>
  <si>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</si>
  <si>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</si>
  <si>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</si>
  <si>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</si>
  <si>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</si>
  <si>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</si>
  <si>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</si>
  <si>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</si>
  <si>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</si>
  <si>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</si>
  <si>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</si>
  <si>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</si>
  <si>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</si>
  <si>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</si>
  <si>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</si>
  <si>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</si>
  <si>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</si>
  <si>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</si>
  <si>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</si>
  <si>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</si>
  <si>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</si>
  <si>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</si>
  <si>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</si>
  <si>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</si>
  <si>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</si>
  <si>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</si>
  <si>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</si>
  <si>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</si>
  <si>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</si>
  <si>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</si>
  <si>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</si>
  <si>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</si>
  <si>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</si>
  <si>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</si>
  <si>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</si>
  <si>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</si>
  <si>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</si>
  <si>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</si>
  <si>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</si>
  <si>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</si>
  <si>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</si>
  <si>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</si>
  <si>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</si>
  <si>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</si>
  <si>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</si>
  <si>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</si>
  <si>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</si>
  <si>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</si>
  <si>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</si>
  <si>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</si>
  <si>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</si>
  <si>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</si>
  <si>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</si>
  <si>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</si>
  <si>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</si>
  <si>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</si>
  <si>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</si>
  <si>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</si>
  <si>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</si>
  <si>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</si>
  <si>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</si>
  <si>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</si>
  <si>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</si>
  <si>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</si>
  <si>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</si>
  <si>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</si>
  <si>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</si>
  <si>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</si>
  <si>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</si>
  <si>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</si>
  <si>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</si>
  <si>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</si>
  <si>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</si>
  <si>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</si>
  <si>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</si>
  <si>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</si>
  <si>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</si>
  <si>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</si>
  <si>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</si>
  <si>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</si>
  <si>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</si>
  <si>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</si>
  <si>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</si>
  <si>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</si>
  <si>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</si>
  <si>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</si>
  <si>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</si>
  <si>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</si>
  <si>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</si>
  <si>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</si>
  <si>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</si>
  <si>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</si>
  <si>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</si>
  <si>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</si>
  <si>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</si>
  <si>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</si>
  <si>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</si>
  <si>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</si>
  <si>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</si>
  <si>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</si>
  <si>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</si>
  <si>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</si>
  <si>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</si>
  <si>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</si>
  <si>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</si>
  <si>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</si>
  <si>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</si>
  <si>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</si>
  <si>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</si>
  <si>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</si>
  <si>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</si>
  <si>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</si>
  <si>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</si>
  <si>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</si>
  <si>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</si>
  <si>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</si>
  <si>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</si>
  <si>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</si>
  <si>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</si>
  <si>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</si>
  <si>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</si>
  <si>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</si>
  <si>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</si>
  <si>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</si>
  <si>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</si>
  <si>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</si>
  <si>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</si>
  <si>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</si>
  <si>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</si>
  <si>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</si>
  <si>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</si>
  <si>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</si>
  <si>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</si>
  <si>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</si>
  <si>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</si>
  <si>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</si>
  <si>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</si>
  <si>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</si>
  <si>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</si>
  <si>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</si>
  <si>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</si>
  <si>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</si>
  <si>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</si>
  <si>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</si>
  <si>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</si>
  <si>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</si>
  <si>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</si>
  <si>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</si>
  <si>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</si>
  <si>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</si>
  <si>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</si>
  <si>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</si>
  <si>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</si>
  <si>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</si>
  <si>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</si>
  <si>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</si>
  <si>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</si>
  <si>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</si>
  <si>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</si>
  <si>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</si>
  <si>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</si>
  <si>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</si>
  <si>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</si>
  <si>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</si>
  <si>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</si>
  <si>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</si>
  <si>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</si>
  <si>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</si>
  <si>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</si>
  <si>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</si>
  <si>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</si>
  <si>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</si>
  <si>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</si>
  <si>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</si>
  <si>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</si>
  <si>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</si>
  <si>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</si>
  <si>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</si>
  <si>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</si>
  <si>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</si>
  <si>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</si>
  <si>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</si>
  <si>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</si>
  <si>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</si>
  <si>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</si>
  <si>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</si>
  <si>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</si>
  <si>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</si>
  <si>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</si>
  <si>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</si>
  <si>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</si>
  <si>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</si>
  <si>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</si>
  <si>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</si>
  <si>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</si>
  <si>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</si>
  <si>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</si>
  <si>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</si>
  <si>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</si>
  <si>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</si>
  <si>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</si>
  <si>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</si>
  <si>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</si>
  <si>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</si>
  <si>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</si>
  <si>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</si>
  <si>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</si>
  <si>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</si>
  <si>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</si>
  <si>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</si>
  <si>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</si>
  <si>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</si>
  <si>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</si>
  <si>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</si>
  <si>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</si>
  <si>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</si>
  <si>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</si>
  <si>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</si>
  <si>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</si>
  <si>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</si>
  <si>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</si>
  <si>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</si>
  <si>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</si>
  <si>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</si>
  <si>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</si>
  <si>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</si>
  <si>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</si>
  <si>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</si>
  <si>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</si>
  <si>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</si>
  <si>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</si>
  <si>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</si>
  <si>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</si>
  <si>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</si>
  <si>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</si>
  <si>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</si>
  <si>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</si>
  <si>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</si>
  <si>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</si>
  <si>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</si>
  <si>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</si>
  <si>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</si>
  <si>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</si>
  <si>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</si>
  <si>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</si>
  <si>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</si>
  <si>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</si>
  <si>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</si>
  <si>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</si>
  <si>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</si>
  <si>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</si>
  <si>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</si>
  <si>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</si>
  <si>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</si>
  <si>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</si>
  <si>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</si>
  <si>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</si>
  <si>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</si>
  <si>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</si>
  <si>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</si>
  <si>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</si>
  <si>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</si>
  <si>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</si>
  <si>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</si>
  <si>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</si>
  <si>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</si>
  <si>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</si>
  <si>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</si>
  <si>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</si>
  <si>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</si>
  <si>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</si>
  <si>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</si>
  <si>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</si>
  <si>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</si>
  <si>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</si>
  <si>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</si>
  <si>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</si>
  <si>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</si>
  <si>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</si>
  <si>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</si>
  <si>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</si>
  <si>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</si>
  <si>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</si>
  <si>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</si>
  <si>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</si>
  <si>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</si>
  <si>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</si>
  <si>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</si>
  <si>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</si>
  <si>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</si>
  <si>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</si>
  <si>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</si>
  <si>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</si>
  <si>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</si>
  <si>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</si>
  <si>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</si>
  <si>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</si>
  <si>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</si>
  <si>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</si>
  <si>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</si>
  <si>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</si>
  <si>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</si>
  <si>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</si>
  <si>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</si>
  <si>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</si>
  <si>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</si>
  <si>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</si>
  <si>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</si>
  <si>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</si>
  <si>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</si>
  <si>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</si>
  <si>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</si>
  <si>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</si>
  <si>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</si>
  <si>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</si>
  <si>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</si>
  <si>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</si>
  <si>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</si>
  <si>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</si>
  <si>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</si>
  <si>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</si>
  <si>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</si>
  <si>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</si>
  <si>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</si>
  <si>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</si>
  <si>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</si>
  <si>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</si>
  <si>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</si>
  <si>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</si>
  <si>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</si>
  <si>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</si>
  <si>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</si>
  <si>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</si>
  <si>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</si>
  <si>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</si>
  <si>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</si>
  <si>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</si>
  <si>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</si>
  <si>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</si>
  <si>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</si>
  <si>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</si>
  <si>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</si>
  <si>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</si>
  <si>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</si>
  <si>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</si>
  <si>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</si>
  <si>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</si>
  <si>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</si>
  <si>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</si>
  <si>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</si>
  <si>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</si>
  <si>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</si>
  <si>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</si>
  <si>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</si>
  <si>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</si>
  <si>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</si>
  <si>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</si>
  <si>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</si>
  <si>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</si>
  <si>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</si>
  <si>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</si>
  <si>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</si>
  <si>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</si>
  <si>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</si>
  <si>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</si>
  <si>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</si>
  <si>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</si>
  <si>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</si>
  <si>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</si>
  <si>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</si>
  <si>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</si>
  <si>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</si>
  <si>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</si>
  <si>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</si>
  <si>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</si>
  <si>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</si>
  <si>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</si>
  <si>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</si>
  <si>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</si>
  <si>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</si>
  <si>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</si>
  <si>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</si>
  <si>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</si>
  <si>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</si>
  <si>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</si>
  <si>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</si>
  <si>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</si>
  <si>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</si>
  <si>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</si>
  <si>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</si>
  <si>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</si>
  <si>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</si>
  <si>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</si>
  <si>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</si>
  <si>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</si>
  <si>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</si>
  <si>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</si>
  <si>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</si>
  <si>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</si>
  <si>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</si>
  <si>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</si>
  <si>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</si>
  <si>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</si>
  <si>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</si>
  <si>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</si>
  <si>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</si>
  <si>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</si>
  <si>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</si>
  <si>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</si>
  <si>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</si>
  <si>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</si>
  <si>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</si>
  <si>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</si>
  <si>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</si>
  <si>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</si>
  <si>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</si>
  <si>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</si>
  <si>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</si>
  <si>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</si>
  <si>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</si>
  <si>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</si>
  <si>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</si>
  <si>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</si>
  <si>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</si>
  <si>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</si>
  <si>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</si>
  <si>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</si>
  <si>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</si>
  <si>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</si>
  <si>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</si>
  <si>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</si>
  <si>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</si>
  <si>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</si>
  <si>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</si>
  <si>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</si>
  <si>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</si>
  <si>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</si>
  <si>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</si>
  <si>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</si>
  <si>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</si>
  <si>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</si>
  <si>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</si>
  <si>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</si>
  <si>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</si>
  <si>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</si>
  <si>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</si>
  <si>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</si>
  <si>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</si>
  <si>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</si>
  <si>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</si>
  <si>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</si>
  <si>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</si>
  <si>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</si>
  <si>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</si>
  <si>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</si>
  <si>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</si>
  <si>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</si>
  <si>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</si>
  <si>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</si>
  <si>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</si>
  <si>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</si>
  <si>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</si>
  <si>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</si>
  <si>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</si>
  <si>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</si>
  <si>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</si>
  <si>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</si>
  <si>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</si>
  <si>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</si>
  <si>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</si>
  <si>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</si>
  <si>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</si>
  <si>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</si>
  <si>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</si>
  <si>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</si>
  <si>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</si>
  <si>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</si>
  <si>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</si>
  <si>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</si>
  <si>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</si>
  <si>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</si>
  <si>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</si>
  <si>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</si>
  <si>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</si>
  <si>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</si>
  <si>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</si>
  <si>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</si>
  <si>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</si>
  <si>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</si>
  <si>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</si>
  <si>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</si>
  <si>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</si>
  <si>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</si>
  <si>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</si>
  <si>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</si>
  <si>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</si>
  <si>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</si>
  <si>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</si>
  <si>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</si>
  <si>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</si>
  <si>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</si>
  <si>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</si>
  <si>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</si>
  <si>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</si>
  <si>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</si>
  <si>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</si>
  <si>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</si>
  <si>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</si>
  <si>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</si>
  <si>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</si>
  <si>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</si>
  <si>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</si>
  <si>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</si>
  <si>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</si>
  <si>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</si>
  <si>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</si>
  <si>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</si>
  <si>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</si>
  <si>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</si>
  <si>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</si>
  <si>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</si>
  <si>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</si>
  <si>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</si>
  <si>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</si>
  <si>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</si>
  <si>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</si>
  <si>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</si>
  <si>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</si>
  <si>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</si>
  <si>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</si>
  <si>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</si>
  <si>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</si>
  <si>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</si>
  <si>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</si>
  <si>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</si>
  <si>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</si>
  <si>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</si>
  <si>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</si>
  <si>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</si>
  <si>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</si>
  <si>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</si>
  <si>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</si>
  <si>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</si>
  <si>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</si>
  <si>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</si>
  <si>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</si>
  <si>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</si>
  <si>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</si>
  <si>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</si>
  <si>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</si>
  <si>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</si>
  <si>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</si>
  <si>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</si>
  <si>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</si>
  <si>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</si>
  <si>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</si>
  <si>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</si>
  <si>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</si>
  <si>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</si>
  <si>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</si>
  <si>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</si>
  <si>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</si>
  <si>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</si>
  <si>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</si>
  <si>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</si>
  <si>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</si>
  <si>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</si>
  <si>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</si>
  <si>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</si>
  <si>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</si>
  <si>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</si>
  <si>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</si>
  <si>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</si>
  <si>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</si>
  <si>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</si>
  <si>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</si>
  <si>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</si>
  <si>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</si>
  <si>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</si>
  <si>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</si>
  <si>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</si>
  <si>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</si>
  <si>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</si>
  <si>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</si>
  <si>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</si>
  <si>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</si>
  <si>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</si>
  <si>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</si>
  <si>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</si>
  <si>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</si>
  <si>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</si>
  <si>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</si>
  <si>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</si>
  <si>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</si>
  <si>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</si>
  <si>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</si>
  <si>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</si>
  <si>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</si>
  <si>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</si>
  <si>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</si>
  <si>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</si>
  <si>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</si>
  <si>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</si>
  <si>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</si>
  <si>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</si>
  <si>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</si>
  <si>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</si>
  <si>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</si>
  <si>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</si>
  <si>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</si>
  <si>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</si>
  <si>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</si>
  <si>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</si>
  <si>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</si>
  <si>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</si>
  <si>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</si>
  <si>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</si>
  <si>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</si>
  <si>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</si>
  <si>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</si>
  <si>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</si>
  <si>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</si>
  <si>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</si>
  <si>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</si>
  <si>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</si>
  <si>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</si>
  <si>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</si>
  <si>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</si>
  <si>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</si>
  <si>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</si>
  <si>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</si>
  <si>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</si>
  <si>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</si>
  <si>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</si>
  <si>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</si>
  <si>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</si>
  <si>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</si>
  <si>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</si>
  <si>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</si>
  <si>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</si>
  <si>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</si>
  <si>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</si>
  <si>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</si>
  <si>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</si>
  <si>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</si>
  <si>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</si>
  <si>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</si>
  <si>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</si>
  <si>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</si>
  <si>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</si>
  <si>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</si>
  <si>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</si>
  <si>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</si>
  <si>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</si>
  <si>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</si>
  <si>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</si>
  <si>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</si>
  <si>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</si>
  <si>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</si>
  <si>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</si>
  <si>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</si>
  <si>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</si>
  <si>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</si>
  <si>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</si>
  <si>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</si>
  <si>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</si>
  <si>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</si>
  <si>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</si>
  <si>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</si>
  <si>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</si>
  <si>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</si>
  <si>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</si>
  <si>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</si>
  <si>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</si>
  <si>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</si>
  <si>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</si>
  <si>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</si>
  <si>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</si>
  <si>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</si>
  <si>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</si>
  <si>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</si>
  <si>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</si>
  <si>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</si>
  <si>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</si>
  <si>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</si>
  <si>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</si>
  <si>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</si>
  <si>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</si>
  <si>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</si>
  <si>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</si>
  <si>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</si>
  <si>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</si>
  <si>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</si>
  <si>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</si>
  <si>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</si>
  <si>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</si>
  <si>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</si>
  <si>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</si>
  <si>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</si>
  <si>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</si>
  <si>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</si>
  <si>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</si>
  <si>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</si>
  <si>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</si>
  <si>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</si>
  <si>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</si>
  <si>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</si>
  <si>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</si>
  <si>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</si>
  <si>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</si>
  <si>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</si>
  <si>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</si>
  <si>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</si>
  <si>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</si>
  <si>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</si>
  <si>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</si>
  <si>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</si>
  <si>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</si>
  <si>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</si>
  <si>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</si>
  <si>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</si>
  <si>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</si>
  <si>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</si>
  <si>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</si>
  <si>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</si>
  <si>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</si>
  <si>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</si>
  <si>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</si>
  <si>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</si>
  <si>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</si>
  <si>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</si>
  <si>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</si>
  <si>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</si>
  <si>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</si>
  <si>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</si>
  <si>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</si>
  <si>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</si>
  <si>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</si>
  <si>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</si>
  <si>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</si>
  <si>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</si>
  <si>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</si>
  <si>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</si>
  <si>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</si>
  <si>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</si>
  <si>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</si>
  <si>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</si>
  <si>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</si>
  <si>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</si>
  <si>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</si>
  <si>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</si>
  <si>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</si>
  <si>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</si>
  <si>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</si>
  <si>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</si>
  <si>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</si>
  <si>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</si>
  <si>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</si>
  <si>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</si>
  <si>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</si>
  <si>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</si>
  <si>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</si>
  <si>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</si>
  <si>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</si>
  <si>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</si>
  <si>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</si>
  <si>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</si>
  <si>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</si>
  <si>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</si>
  <si>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</si>
  <si>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</si>
  <si>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</si>
  <si>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</si>
  <si>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</si>
  <si>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</si>
  <si>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</si>
  <si>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</si>
  <si>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</si>
  <si>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</si>
  <si>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</si>
  <si>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</si>
  <si>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</si>
  <si>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</si>
  <si>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</si>
  <si>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</si>
  <si>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</si>
  <si>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</si>
  <si>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</si>
  <si>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</si>
  <si>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</si>
  <si>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</si>
  <si>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</si>
  <si>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</si>
  <si>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</si>
  <si>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</si>
  <si>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</si>
  <si>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</si>
  <si>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</si>
  <si>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</si>
  <si>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</si>
  <si>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</si>
  <si>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</si>
  <si>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</si>
  <si>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</si>
  <si>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</si>
  <si>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</si>
  <si>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</si>
  <si>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</si>
  <si>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</si>
  <si>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</si>
  <si>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</si>
  <si>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</si>
  <si>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</si>
  <si>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</si>
  <si>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</si>
  <si>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</si>
  <si>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</si>
  <si>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</si>
  <si>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</si>
  <si>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</si>
  <si>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</si>
  <si>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</si>
  <si>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</si>
  <si>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</si>
  <si>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</si>
  <si>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</si>
  <si>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</si>
  <si>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</si>
  <si>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</si>
  <si>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</si>
  <si>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</si>
  <si>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</si>
  <si>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</si>
  <si>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</si>
  <si>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</si>
  <si>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</si>
  <si>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</si>
  <si>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</si>
  <si>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</si>
  <si>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</si>
  <si>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</si>
  <si>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</si>
  <si>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</si>
  <si>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</si>
  <si>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</si>
  <si>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</si>
  <si>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</si>
  <si>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</si>
  <si>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</si>
  <si>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</si>
  <si>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</si>
  <si>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</si>
  <si>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</si>
  <si>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</si>
  <si>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</si>
  <si>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</si>
  <si>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</si>
  <si>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</si>
  <si>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</si>
  <si>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</si>
  <si>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</si>
  <si>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</si>
  <si>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</si>
  <si>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</si>
  <si>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</si>
  <si>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</si>
  <si>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</si>
  <si>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</si>
  <si>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</si>
  <si>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</si>
  <si>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</si>
  <si>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</si>
  <si>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</si>
  <si>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</si>
  <si>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</si>
  <si>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</si>
  <si>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</si>
  <si>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</si>
  <si>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</si>
  <si>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</si>
  <si>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</si>
  <si>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</si>
  <si>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</si>
  <si>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</si>
  <si>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</si>
  <si>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</si>
  <si>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</si>
  <si>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</si>
  <si>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</si>
  <si>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</si>
  <si>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</si>
  <si>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</si>
  <si>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</si>
  <si>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</si>
  <si>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</si>
  <si>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</si>
  <si>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</si>
  <si>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</si>
  <si>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</si>
  <si>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</si>
  <si>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</si>
  <si>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</si>
  <si>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</si>
  <si>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</si>
  <si>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</si>
  <si>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</si>
  <si>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</si>
  <si>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</si>
  <si>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</si>
  <si>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</si>
  <si>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</si>
  <si>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</si>
  <si>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</si>
  <si>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</si>
  <si>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</si>
  <si>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</si>
  <si>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</si>
  <si>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</si>
  <si>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</si>
  <si>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</si>
  <si>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</si>
  <si>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</si>
  <si>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</si>
  <si>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</si>
  <si>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</si>
  <si>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</si>
  <si>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</si>
  <si>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</si>
  <si>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</si>
  <si>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</si>
  <si>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</si>
  <si>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</si>
  <si>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</si>
  <si>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</si>
  <si>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</si>
  <si>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</si>
  <si>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</si>
  <si>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</si>
  <si>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</si>
  <si>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</si>
  <si>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</si>
  <si>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</si>
  <si>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</si>
  <si>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</si>
  <si>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</si>
  <si>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</si>
  <si>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</si>
  <si>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</si>
  <si>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</si>
  <si>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</si>
  <si>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</si>
  <si>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</si>
  <si>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</si>
  <si>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</si>
  <si>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</si>
  <si>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</si>
  <si>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</si>
  <si>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</si>
  <si>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</si>
  <si>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</si>
  <si>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</si>
  <si>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</si>
  <si>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</si>
  <si>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</si>
  <si>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</si>
  <si>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</si>
  <si>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</si>
  <si>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</si>
  <si>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</si>
  <si>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</si>
  <si>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</si>
  <si>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</si>
  <si>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</si>
  <si>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</si>
  <si>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</si>
  <si>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</si>
  <si>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</si>
  <si>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</si>
  <si>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</si>
  <si>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</si>
  <si>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</si>
  <si>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</si>
  <si>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</si>
  <si>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</si>
  <si>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</si>
  <si>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</si>
  <si>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</si>
  <si>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</si>
  <si>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</si>
  <si>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</si>
  <si>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</si>
  <si>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</si>
  <si>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</si>
  <si>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</si>
  <si>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</si>
  <si>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</si>
  <si>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</si>
  <si>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</si>
  <si>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</si>
  <si>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</si>
  <si>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</si>
  <si>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</si>
  <si>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</si>
  <si>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</si>
  <si>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</si>
  <si>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</si>
  <si>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</si>
  <si>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</si>
  <si>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</si>
  <si>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</si>
  <si>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</si>
  <si>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</si>
  <si>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</si>
  <si>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</si>
  <si>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</si>
  <si>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</si>
  <si>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</si>
  <si>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</si>
  <si>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</si>
  <si>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</si>
  <si>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</si>
  <si>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</si>
  <si>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</si>
  <si>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</si>
  <si>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</si>
  <si>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</si>
  <si>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</si>
  <si>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</si>
  <si>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</si>
  <si>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</si>
  <si>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</si>
  <si>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</si>
  <si>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</si>
  <si>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</si>
  <si>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</si>
  <si>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</si>
  <si>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</si>
  <si>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</si>
  <si>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</si>
  <si>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</si>
  <si>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</si>
  <si>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</si>
  <si>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</si>
  <si>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</si>
  <si>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</si>
  <si>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</si>
  <si>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</si>
  <si>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</si>
  <si>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</si>
  <si>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</si>
  <si>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</si>
  <si>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</si>
  <si>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</si>
  <si>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</si>
  <si>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</si>
  <si>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</si>
  <si>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</si>
  <si>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</si>
  <si>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</si>
  <si>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</si>
  <si>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</si>
  <si>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</si>
  <si>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</si>
  <si>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</si>
  <si>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</si>
  <si>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</si>
  <si>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</si>
  <si>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</si>
  <si>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</si>
  <si>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</si>
  <si>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</si>
  <si>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</si>
  <si>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</si>
  <si>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</si>
  <si>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</si>
  <si>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</si>
  <si>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</si>
  <si>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</si>
  <si>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</si>
  <si>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</si>
  <si>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</si>
  <si>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</si>
  <si>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</si>
  <si>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</si>
  <si>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</si>
  <si>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</si>
  <si>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</si>
  <si>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</si>
  <si>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</si>
  <si>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</si>
  <si>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</si>
  <si>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</si>
  <si>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</si>
  <si>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</si>
  <si>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</si>
  <si>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</si>
  <si>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</si>
  <si>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</si>
  <si>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</si>
  <si>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</si>
  <si>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</si>
  <si>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</si>
  <si>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</si>
  <si>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</si>
  <si>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</si>
  <si>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</si>
  <si>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</si>
  <si>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</si>
  <si>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</si>
  <si>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</si>
  <si>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</si>
  <si>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</si>
  <si>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</si>
  <si>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</si>
  <si>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</si>
  <si>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</si>
  <si>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</si>
  <si>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</si>
  <si>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</si>
  <si>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</si>
  <si>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</si>
  <si>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</si>
  <si>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</si>
  <si>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</si>
  <si>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</si>
  <si>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</si>
  <si>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</si>
  <si>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</si>
  <si>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</si>
  <si>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</si>
  <si>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</si>
  <si>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</si>
  <si>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</si>
  <si>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</si>
  <si>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</si>
  <si>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</si>
  <si>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</si>
  <si>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</si>
  <si>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</si>
  <si>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</si>
  <si>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</si>
  <si>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</si>
  <si>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</si>
  <si>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</si>
  <si>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</si>
  <si>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</si>
  <si>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</si>
  <si>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</si>
  <si>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</si>
  <si>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</si>
  <si>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</si>
  <si>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</si>
  <si>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</si>
  <si>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</si>
  <si>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</si>
  <si>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</si>
  <si>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</si>
  <si>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</si>
  <si>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</si>
  <si>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</si>
  <si>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</si>
  <si>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</si>
  <si>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</si>
  <si>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</si>
  <si>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</si>
  <si>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</si>
  <si>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</si>
  <si>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</si>
  <si>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</si>
  <si>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</si>
  <si>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</si>
  <si>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</si>
  <si>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</si>
  <si>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</si>
  <si>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</si>
  <si>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</si>
  <si>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</si>
  <si>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</si>
  <si>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</si>
  <si>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</si>
  <si>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</si>
  <si>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</si>
  <si>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</si>
  <si>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</si>
  <si>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</si>
  <si>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</si>
  <si>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</si>
  <si>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</si>
  <si>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</si>
  <si>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</si>
  <si>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</si>
  <si>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</si>
  <si>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</si>
  <si>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</si>
  <si>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</si>
  <si>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</si>
  <si>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</si>
  <si>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</si>
  <si>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</si>
  <si>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</si>
  <si>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</si>
  <si>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</si>
  <si>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</si>
  <si>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</si>
  <si>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</si>
  <si>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</si>
  <si>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</si>
  <si>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</si>
  <si>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</si>
  <si>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</si>
  <si>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</si>
  <si>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</si>
  <si>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</si>
  <si>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</si>
  <si>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</si>
  <si>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</si>
  <si>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</si>
  <si>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</si>
  <si>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</si>
  <si>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</si>
  <si>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</si>
  <si>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</si>
  <si>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</si>
  <si>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</si>
  <si>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</si>
  <si>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</si>
  <si>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</si>
  <si>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</si>
  <si>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</si>
  <si>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</si>
  <si>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</si>
  <si>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</si>
  <si>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</si>
  <si>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</si>
  <si>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</si>
  <si>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</si>
  <si>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</si>
  <si>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</si>
  <si>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</si>
  <si>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</si>
  <si>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</si>
  <si>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</si>
  <si>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</si>
  <si>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</si>
  <si>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</si>
  <si>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</si>
  <si>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</si>
  <si>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</si>
  <si>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</si>
  <si>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</si>
  <si>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</si>
  <si>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</si>
  <si>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</si>
  <si>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</si>
  <si>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</si>
  <si>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</si>
  <si>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</si>
  <si>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</si>
  <si>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</si>
  <si>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</si>
  <si>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</si>
  <si>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</si>
  <si>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</si>
  <si>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</si>
  <si>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</si>
  <si>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</si>
  <si>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</si>
  <si>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</si>
  <si>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</si>
  <si>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</si>
  <si>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</si>
  <si>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</si>
  <si>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</si>
  <si>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</si>
  <si>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</si>
  <si>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</si>
  <si>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</si>
  <si>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</si>
  <si>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</si>
  <si>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</si>
  <si>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</si>
  <si>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</si>
  <si>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</si>
  <si>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</si>
  <si>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</si>
  <si>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</si>
  <si>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</si>
  <si>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</si>
  <si>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</si>
  <si>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</si>
  <si>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</si>
  <si>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</si>
  <si>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</si>
  <si>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</si>
  <si>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</si>
  <si>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</si>
  <si>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</si>
  <si>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</si>
  <si>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</si>
  <si>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</si>
  <si>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</si>
  <si>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</si>
  <si>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</si>
  <si>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</si>
  <si>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</si>
  <si>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</si>
  <si>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</si>
  <si>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</si>
  <si>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</si>
  <si>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</si>
  <si>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</si>
  <si>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</si>
  <si>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</si>
  <si>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</si>
  <si>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</si>
  <si>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</si>
  <si>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</si>
  <si>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</si>
  <si>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</si>
  <si>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</si>
  <si>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</si>
  <si>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</si>
  <si>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</si>
  <si>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</si>
  <si>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</si>
  <si>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</si>
  <si>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</si>
  <si>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</si>
  <si>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</si>
  <si>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</si>
  <si>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</si>
  <si>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</si>
  <si>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</si>
  <si>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</si>
  <si>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</si>
  <si>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</si>
  <si>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</si>
  <si>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</si>
  <si>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</si>
  <si>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</si>
  <si>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</si>
  <si>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</si>
  <si>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</si>
  <si>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</si>
  <si>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</si>
  <si>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</si>
  <si>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</si>
  <si>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</si>
  <si>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</si>
  <si>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</si>
  <si>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</si>
  <si>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</si>
  <si>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</si>
  <si>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</si>
  <si>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</si>
  <si>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</si>
  <si>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</si>
  <si>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</si>
  <si>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</si>
  <si>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</si>
  <si>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</si>
  <si>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</si>
  <si>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</si>
  <si>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</si>
  <si>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</si>
  <si>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</si>
  <si>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</si>
  <si>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</si>
  <si>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</si>
  <si>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</si>
  <si>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</si>
  <si>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</si>
  <si>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</si>
  <si>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</si>
  <si>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</si>
  <si>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</si>
  <si>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</si>
  <si>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</si>
  <si>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</si>
  <si>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</si>
  <si>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</si>
  <si>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</si>
  <si>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</si>
  <si>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</si>
  <si>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</si>
  <si>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</si>
  <si>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</si>
  <si>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</si>
  <si>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</si>
  <si>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</si>
  <si>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</si>
  <si>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</si>
  <si>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</si>
  <si>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</si>
  <si>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</si>
  <si>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</si>
  <si>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</si>
  <si>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</si>
  <si>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</si>
  <si>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</si>
  <si>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</si>
  <si>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</si>
  <si>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</si>
  <si>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</si>
  <si>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</si>
  <si>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</si>
  <si>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</si>
  <si>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</si>
  <si>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</si>
  <si>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</si>
  <si>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</si>
  <si>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</si>
  <si>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</si>
  <si>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</si>
  <si>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</si>
  <si>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</si>
  <si>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</si>
  <si>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</si>
  <si>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</si>
  <si>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</si>
  <si>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</si>
  <si>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</si>
  <si>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</si>
  <si>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</si>
  <si>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</si>
  <si>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</si>
  <si>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</si>
  <si>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</si>
  <si>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</si>
  <si>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</si>
  <si>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</si>
  <si>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</si>
  <si>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</si>
  <si>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</si>
  <si>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</si>
  <si>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</si>
  <si>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</si>
  <si>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</si>
  <si>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</si>
  <si>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</si>
  <si>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</si>
  <si>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</si>
  <si>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</si>
  <si>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</si>
  <si>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</si>
  <si>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</si>
  <si>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</si>
  <si>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</si>
  <si>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</si>
  <si>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</si>
  <si>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</si>
  <si>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</si>
  <si>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</si>
  <si>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</si>
  <si>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</si>
  <si>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</si>
  <si>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</si>
  <si>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</si>
  <si>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</si>
  <si>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</si>
  <si>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</si>
  <si>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</si>
  <si>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</si>
  <si>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</si>
  <si>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</si>
  <si>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</si>
  <si>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</si>
  <si>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</si>
  <si>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</si>
  <si>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</si>
  <si>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</si>
  <si>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</si>
  <si>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</si>
  <si>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</si>
  <si>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</si>
  <si>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</si>
  <si>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</si>
  <si>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</si>
  <si>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</si>
  <si>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</si>
  <si>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</si>
  <si>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</si>
  <si>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</si>
  <si>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</si>
  <si>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</si>
  <si>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</si>
  <si>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</si>
  <si>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</si>
  <si>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</si>
  <si>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</si>
  <si>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</si>
  <si>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</si>
  <si>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</si>
  <si>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</si>
  <si>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</si>
  <si>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</si>
  <si>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</si>
  <si>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</si>
  <si>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</si>
  <si>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</si>
  <si>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</si>
  <si>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</si>
  <si>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</si>
  <si>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</si>
  <si>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</si>
  <si>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</si>
  <si>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</si>
  <si>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</si>
  <si>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</si>
  <si>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</si>
  <si>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</si>
  <si>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</si>
  <si>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</si>
  <si>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</si>
  <si>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</si>
  <si>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</si>
  <si>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</si>
  <si>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</si>
  <si>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</si>
  <si>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</si>
  <si>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</si>
  <si>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</si>
  <si>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</si>
  <si>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</si>
  <si>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</si>
  <si>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</si>
  <si>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</si>
  <si>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</si>
  <si>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</si>
  <si>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</si>
  <si>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</si>
  <si>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</si>
  <si>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</si>
  <si>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</si>
  <si>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</si>
  <si>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</si>
  <si>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</si>
  <si>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</si>
  <si>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</si>
  <si>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</si>
  <si>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</si>
  <si>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</si>
  <si>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</si>
  <si>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</si>
  <si>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</si>
  <si>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</si>
  <si>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</si>
  <si>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</si>
  <si>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</si>
  <si>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</si>
  <si>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</si>
  <si>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</si>
  <si>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</si>
  <si>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</si>
  <si>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</si>
  <si>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</si>
  <si>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</si>
  <si>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</si>
  <si>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</si>
  <si>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</si>
  <si>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</si>
  <si>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</si>
  <si>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</si>
  <si>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</si>
  <si>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</si>
  <si>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</si>
  <si>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</si>
  <si>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</si>
  <si>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</si>
  <si>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</si>
  <si>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</si>
  <si>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</si>
  <si>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</si>
  <si>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</si>
  <si>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</si>
  <si>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</si>
  <si>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</si>
  <si>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</si>
  <si>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</si>
  <si>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</si>
  <si>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</si>
  <si>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</si>
  <si>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</si>
  <si>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</si>
  <si>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</si>
  <si>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</si>
  <si>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</si>
  <si>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</si>
  <si>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</si>
  <si>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</si>
  <si>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</si>
  <si>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</si>
  <si>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</si>
  <si>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</si>
  <si>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</si>
  <si>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</si>
  <si>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</si>
  <si>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</si>
  <si>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</si>
  <si>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</si>
  <si>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</si>
  <si>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</si>
  <si>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</si>
  <si>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</si>
  <si>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</si>
  <si>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</si>
  <si>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</si>
  <si>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</si>
  <si>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</si>
  <si>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</si>
  <si>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</si>
  <si>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</si>
  <si>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</si>
  <si>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</si>
  <si>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</si>
  <si>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</si>
  <si>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</si>
  <si>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</si>
  <si>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</si>
  <si>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</si>
  <si>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</si>
  <si>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</si>
  <si>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</si>
  <si>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</si>
  <si>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</si>
  <si>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</si>
  <si>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</si>
  <si>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</si>
  <si>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</si>
  <si>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</si>
  <si>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</si>
  <si>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</si>
  <si>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</si>
  <si>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</si>
  <si>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</si>
  <si>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</si>
  <si>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</si>
  <si>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</si>
  <si>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</si>
  <si>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</si>
  <si>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</si>
  <si>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</si>
  <si>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</si>
  <si>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</si>
  <si>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</si>
  <si>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</si>
  <si>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</si>
  <si>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</si>
  <si>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</si>
  <si>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</si>
  <si>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</si>
  <si>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</si>
  <si>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</si>
  <si>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</si>
  <si>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</si>
  <si>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</si>
  <si>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</si>
  <si>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</si>
  <si>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</si>
  <si>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</si>
  <si>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</si>
  <si>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</si>
  <si>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</si>
  <si>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</si>
  <si>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</si>
  <si>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</si>
  <si>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</si>
  <si>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</si>
  <si>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</si>
  <si>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</si>
  <si>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</si>
  <si>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</si>
  <si>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</si>
  <si>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</si>
  <si>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</si>
  <si>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</si>
  <si>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</si>
  <si>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</si>
  <si>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</si>
  <si>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</si>
  <si>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</si>
  <si>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</si>
  <si>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</si>
  <si>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</si>
  <si>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</si>
  <si>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</si>
  <si>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</si>
  <si>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</si>
  <si>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</si>
  <si>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</si>
  <si>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</si>
  <si>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</si>
  <si>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</si>
  <si>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</si>
  <si>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</si>
  <si>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</si>
  <si>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</si>
  <si>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</si>
  <si>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</si>
  <si>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</si>
  <si>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</si>
  <si>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</si>
  <si>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</si>
  <si>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</si>
  <si>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</si>
  <si>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</si>
  <si>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</si>
  <si>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</si>
  <si>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</si>
  <si>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</si>
  <si>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</si>
  <si>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</si>
  <si>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</si>
  <si>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</si>
  <si>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</si>
  <si>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</si>
  <si>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</si>
  <si>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</si>
  <si>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</si>
  <si>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</si>
  <si>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</si>
  <si>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</si>
  <si>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</si>
  <si>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</si>
  <si>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</si>
  <si>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</si>
  <si>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</si>
  <si>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</si>
  <si>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</si>
  <si>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</si>
  <si>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</si>
  <si>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</si>
  <si>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</si>
  <si>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</si>
  <si>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</si>
  <si>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</si>
  <si>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</si>
  <si>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</si>
  <si>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</si>
  <si>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</si>
  <si>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</si>
  <si>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</si>
  <si>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</si>
  <si>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</si>
  <si>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</si>
  <si>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</si>
  <si>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</si>
  <si>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</si>
  <si>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</si>
  <si>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</si>
  <si>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</si>
  <si>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</si>
  <si>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</si>
  <si>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</si>
  <si>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</si>
  <si>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</si>
  <si>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</si>
  <si>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</si>
  <si>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</si>
  <si>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</si>
  <si>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</si>
  <si>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</si>
  <si>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</si>
  <si>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</si>
  <si>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</si>
  <si>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</si>
  <si>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</si>
  <si>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</si>
  <si>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</si>
  <si>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</si>
  <si>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</si>
  <si>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</si>
  <si>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</si>
  <si>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</si>
  <si>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</si>
  <si>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</si>
  <si>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</si>
  <si>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</si>
  <si>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</si>
  <si>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</si>
  <si>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</si>
  <si>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</si>
  <si>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</si>
  <si>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</si>
  <si>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</si>
  <si>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</si>
  <si>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</si>
  <si>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</si>
  <si>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</si>
  <si>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</si>
  <si>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</si>
  <si>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</si>
  <si>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</si>
  <si>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</si>
  <si>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</si>
  <si>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</si>
  <si>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</si>
  <si>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</si>
  <si>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</si>
  <si>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</si>
  <si>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</si>
  <si>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</si>
  <si>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</si>
  <si>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</si>
  <si>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</si>
  <si>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</si>
  <si>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</si>
  <si>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</si>
  <si>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</si>
  <si>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</si>
  <si>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</si>
  <si>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</si>
  <si>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</si>
  <si>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</si>
  <si>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</si>
  <si>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</si>
  <si>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</si>
  <si>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</si>
  <si>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</si>
  <si>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</si>
  <si>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</si>
  <si>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</si>
  <si>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</si>
  <si>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</si>
  <si>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</si>
  <si>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</si>
  <si>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</si>
  <si>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</si>
  <si>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</si>
  <si>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</si>
  <si>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</si>
  <si>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</si>
  <si>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</si>
  <si>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</si>
  <si>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</si>
  <si>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</si>
  <si>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</si>
  <si>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</si>
  <si>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</si>
  <si>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</si>
  <si>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</si>
  <si>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</si>
  <si>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</si>
  <si>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</si>
  <si>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</si>
  <si>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</si>
  <si>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</si>
  <si>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</si>
  <si>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</si>
  <si>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</si>
  <si>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</si>
  <si>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</si>
  <si>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</si>
  <si>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</si>
  <si>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</si>
  <si>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</si>
  <si>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</si>
  <si>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</si>
  <si>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</si>
  <si>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</si>
  <si>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</si>
  <si>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</si>
  <si>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</si>
  <si>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</si>
  <si>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</si>
  <si>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</si>
  <si>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</si>
  <si>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</si>
  <si>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</si>
  <si>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</si>
  <si>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</si>
  <si>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</si>
  <si>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</si>
  <si>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</si>
  <si>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</si>
  <si>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</si>
  <si>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</si>
  <si>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</si>
  <si>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</si>
  <si>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</si>
  <si>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</si>
  <si>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</si>
  <si>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</si>
  <si>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</si>
  <si>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</si>
  <si>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</si>
  <si>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</si>
  <si>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</si>
  <si>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</si>
  <si>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</si>
  <si>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</si>
  <si>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</si>
  <si>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</si>
  <si>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</si>
  <si>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</si>
  <si>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</si>
  <si>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</si>
  <si>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</si>
  <si>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</si>
  <si>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</si>
  <si>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</si>
  <si>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</si>
  <si>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</si>
  <si>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</si>
  <si>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</si>
  <si>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</si>
  <si>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</si>
  <si>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</si>
  <si>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</si>
  <si>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</si>
  <si>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</si>
  <si>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</si>
  <si>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</si>
  <si>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</si>
  <si>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</si>
  <si>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</si>
  <si>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</si>
  <si>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</si>
  <si>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</si>
  <si>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</si>
  <si>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</si>
  <si>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</si>
  <si>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</si>
  <si>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</si>
  <si>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</si>
  <si>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</si>
  <si>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</si>
  <si>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</si>
  <si>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</si>
  <si>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</si>
  <si>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</si>
  <si>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</si>
  <si>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</si>
  <si>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</si>
  <si>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</si>
  <si>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</si>
  <si>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</si>
  <si>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</si>
  <si>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</si>
  <si>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</si>
  <si>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</si>
  <si>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</si>
  <si>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</si>
  <si>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</si>
  <si>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</si>
  <si>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</si>
  <si>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</si>
  <si>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</si>
  <si>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</si>
  <si>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</si>
  <si>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</si>
  <si>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</si>
  <si>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</si>
  <si>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</si>
  <si>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</si>
  <si>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</si>
  <si>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</si>
  <si>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</si>
  <si>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</si>
  <si>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</si>
  <si>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</si>
  <si>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</si>
  <si>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</si>
  <si>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</si>
  <si>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</si>
  <si>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</si>
  <si>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</si>
  <si>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</si>
  <si>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</si>
  <si>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</si>
  <si>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</si>
  <si>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</si>
  <si>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</si>
  <si>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</si>
  <si>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</si>
  <si>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</si>
  <si>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</si>
  <si>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</si>
  <si>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</si>
  <si>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</si>
  <si>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</si>
  <si>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</si>
  <si>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</si>
  <si>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</si>
  <si>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</si>
  <si>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</si>
  <si>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</si>
  <si>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</si>
  <si>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</si>
  <si>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</si>
  <si>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</si>
  <si>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</si>
  <si>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</si>
  <si>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</si>
  <si>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</si>
  <si>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</si>
  <si>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</si>
  <si>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</si>
  <si>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</si>
  <si>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</si>
  <si>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</si>
  <si>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</si>
  <si>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</si>
  <si>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</si>
  <si>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</si>
  <si>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</si>
  <si>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</si>
  <si>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</si>
  <si>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</si>
  <si>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</si>
  <si>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</si>
  <si>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</si>
  <si>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</si>
  <si>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</si>
  <si>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</si>
  <si>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</si>
  <si>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</si>
  <si>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</si>
  <si>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</si>
  <si>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</si>
  <si>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</si>
  <si>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</si>
  <si>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</si>
  <si>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</si>
  <si>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</si>
  <si>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</si>
  <si>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</si>
  <si>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</si>
  <si>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</si>
  <si>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</si>
  <si>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</si>
  <si>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</si>
  <si>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</si>
  <si>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</si>
  <si>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</si>
  <si>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</si>
  <si>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</si>
  <si>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</si>
  <si>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</si>
  <si>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</si>
  <si>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</si>
  <si>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</si>
  <si>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</si>
  <si>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</si>
  <si>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</si>
  <si>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</si>
  <si>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</si>
  <si>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</si>
  <si>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</si>
  <si>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</si>
  <si>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</si>
  <si>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</si>
  <si>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</si>
  <si>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</si>
  <si>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</si>
  <si>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</si>
  <si>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</si>
  <si>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</si>
  <si>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</si>
  <si>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</si>
  <si>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</si>
  <si>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</si>
  <si>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</si>
  <si>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</si>
  <si>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</si>
  <si>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</si>
  <si>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</si>
  <si>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</si>
  <si>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</si>
  <si>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</si>
  <si>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</si>
  <si>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</si>
  <si>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</si>
  <si>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</si>
  <si>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</si>
  <si>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</si>
  <si>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</si>
  <si>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</si>
  <si>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</si>
  <si>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</si>
  <si>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</si>
  <si>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</si>
  <si>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</si>
  <si>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</si>
  <si>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</si>
  <si>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</si>
  <si>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</si>
  <si>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</si>
  <si>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</si>
  <si>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</si>
  <si>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</si>
  <si>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</si>
  <si>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</si>
  <si>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</si>
  <si>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</si>
  <si>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</si>
  <si>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</si>
  <si>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</si>
  <si>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</si>
  <si>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</si>
  <si>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</si>
  <si>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</si>
  <si>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</si>
  <si>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</si>
  <si>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</si>
  <si>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</si>
  <si>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</si>
  <si>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</si>
  <si>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</si>
  <si>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</si>
  <si>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</si>
  <si>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</si>
  <si>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</si>
  <si>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</si>
  <si>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</si>
  <si>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</si>
  <si>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</si>
  <si>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</si>
  <si>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</si>
  <si>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</si>
  <si>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</si>
  <si>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</si>
  <si>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</si>
  <si>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</si>
  <si>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</si>
  <si>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</si>
  <si>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</si>
  <si>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</si>
  <si>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</si>
  <si>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</si>
  <si>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</si>
  <si>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</si>
  <si>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</si>
  <si>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</si>
  <si>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</si>
  <si>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</si>
  <si>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</si>
  <si>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</si>
  <si>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</si>
  <si>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</si>
  <si>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</si>
  <si>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</si>
  <si>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</si>
  <si>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</si>
  <si>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</si>
  <si>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</si>
  <si>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</si>
  <si>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</si>
  <si>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</si>
  <si>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</si>
  <si>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</si>
  <si>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</si>
  <si>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</si>
  <si>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</si>
  <si>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</si>
  <si>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</si>
  <si>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</si>
  <si>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</si>
  <si>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</si>
  <si>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</si>
  <si>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</si>
  <si>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</si>
  <si>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</si>
  <si>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</si>
  <si>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</si>
  <si>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</si>
  <si>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</si>
  <si>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</si>
  <si>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</si>
  <si>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</si>
  <si>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</si>
  <si>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</si>
  <si>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</si>
  <si>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</si>
  <si>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</si>
  <si>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</si>
  <si>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</si>
  <si>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</si>
  <si>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</si>
  <si>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</si>
  <si>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</si>
  <si>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</si>
  <si>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</si>
  <si>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</si>
  <si>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</si>
  <si>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</si>
  <si>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</si>
  <si>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</si>
  <si>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</si>
  <si>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</si>
  <si>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</si>
  <si>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</si>
  <si>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</si>
  <si>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</si>
  <si>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</si>
  <si>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</si>
  <si>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</si>
  <si>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</si>
  <si>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</si>
  <si>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</si>
  <si>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</si>
  <si>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</si>
  <si>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</si>
  <si>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</si>
  <si>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</si>
  <si>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</si>
  <si>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</si>
  <si>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</si>
  <si>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</si>
  <si>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</si>
  <si>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</si>
  <si>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</si>
  <si>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</si>
  <si>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</si>
  <si>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</si>
  <si>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</si>
  <si>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</si>
  <si>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</si>
  <si>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</si>
  <si>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</si>
  <si>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</si>
  <si>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</si>
  <si>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</si>
  <si>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</si>
  <si>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</si>
  <si>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</si>
  <si>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</si>
  <si>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</si>
  <si>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</si>
  <si>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</si>
  <si>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</si>
  <si>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</si>
  <si>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</si>
  <si>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</si>
  <si>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</si>
  <si>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</si>
  <si>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</si>
  <si>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</si>
  <si>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</si>
  <si>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</si>
  <si>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</si>
  <si>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</si>
  <si>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</si>
  <si>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</si>
  <si>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</si>
  <si>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</si>
  <si>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</si>
  <si>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</si>
  <si>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</si>
  <si>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</si>
  <si>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</si>
  <si>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</si>
  <si>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</si>
  <si>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</si>
  <si>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</si>
  <si>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</si>
  <si>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</si>
  <si>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</si>
  <si>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</si>
  <si>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</si>
  <si>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</si>
  <si>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</si>
  <si>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</si>
  <si>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</si>
  <si>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</si>
  <si>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</si>
  <si>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</si>
  <si>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</si>
  <si>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</si>
  <si>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</si>
  <si>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</si>
  <si>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</si>
  <si>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</si>
  <si>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</si>
  <si>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</si>
  <si>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</si>
  <si>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</si>
  <si>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</si>
  <si>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</si>
  <si>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</si>
  <si>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</si>
  <si>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</si>
  <si>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</si>
  <si>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</si>
  <si>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</si>
  <si>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</si>
  <si>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</si>
  <si>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</si>
  <si>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</si>
  <si>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</si>
  <si>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</si>
  <si>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</si>
  <si>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</si>
  <si>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</si>
  <si>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</si>
  <si>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</si>
  <si>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</si>
  <si>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</si>
  <si>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</si>
  <si>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</si>
  <si>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</si>
  <si>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</si>
  <si>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</si>
  <si>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</si>
  <si>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</si>
  <si>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</si>
  <si>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</si>
  <si>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</si>
  <si>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</si>
  <si>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</si>
  <si>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</si>
  <si>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</si>
  <si>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</si>
  <si>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</si>
  <si>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</si>
  <si>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</si>
  <si>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</si>
  <si>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</si>
  <si>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</si>
  <si>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</si>
  <si>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</si>
  <si>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</si>
  <si>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</si>
  <si>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</si>
  <si>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</si>
  <si>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</si>
  <si>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</si>
  <si>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</si>
  <si>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</si>
  <si>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</si>
  <si>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</si>
  <si>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</si>
  <si>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</si>
  <si>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</si>
  <si>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</si>
  <si>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</si>
  <si>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</si>
  <si>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</si>
  <si>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</si>
  <si>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</si>
  <si>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</si>
  <si>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</si>
  <si>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</si>
  <si>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</si>
  <si>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</si>
  <si>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</si>
  <si>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</si>
  <si>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</si>
  <si>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</si>
  <si>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</si>
  <si>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</si>
  <si>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</si>
  <si>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</si>
  <si>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</si>
  <si>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</si>
  <si>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</si>
  <si>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</si>
  <si>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</si>
  <si>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</si>
  <si>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</si>
  <si>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</si>
  <si>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</si>
  <si>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</si>
  <si>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</si>
  <si>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</si>
  <si>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</si>
  <si>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</si>
  <si>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</si>
  <si>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</si>
  <si>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</si>
  <si>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</si>
  <si>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</si>
  <si>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</si>
  <si>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</si>
  <si>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</si>
  <si>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</si>
  <si>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</si>
  <si>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</si>
  <si>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</si>
  <si>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</si>
  <si>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</si>
  <si>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</si>
  <si>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</si>
  <si>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</si>
  <si>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</si>
  <si>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</si>
  <si>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</si>
  <si>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</si>
  <si>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</si>
  <si>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</si>
  <si>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</si>
  <si>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</si>
  <si>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</si>
  <si>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</si>
  <si>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</si>
  <si>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</si>
  <si>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</si>
  <si>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</si>
  <si>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</si>
  <si>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</si>
  <si>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</si>
  <si>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</si>
  <si>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</si>
  <si>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</si>
  <si>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</si>
  <si>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</si>
  <si>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</si>
  <si>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</si>
  <si>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</si>
  <si>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</si>
  <si>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</si>
  <si>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</si>
  <si>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</si>
  <si>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</si>
  <si>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</si>
  <si>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</si>
  <si>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</si>
  <si>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</si>
  <si>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</si>
  <si>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</si>
  <si>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</si>
  <si>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</si>
  <si>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</si>
  <si>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</si>
  <si>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</si>
  <si>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</si>
  <si>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</si>
  <si>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</si>
  <si>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</si>
  <si>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</si>
  <si>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</si>
  <si>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</si>
  <si>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</si>
  <si>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</si>
  <si>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</si>
  <si>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</si>
  <si>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</si>
  <si>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</si>
  <si>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</si>
  <si>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</si>
  <si>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</si>
  <si>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</si>
  <si>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</si>
  <si>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</si>
  <si>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</si>
  <si>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</si>
  <si>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</si>
  <si>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</si>
  <si>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</si>
  <si>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</si>
  <si>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</si>
  <si>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</si>
  <si>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</si>
  <si>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</si>
  <si>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</si>
  <si>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</si>
  <si>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</si>
  <si>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</si>
  <si>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</si>
  <si>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</si>
  <si>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</si>
  <si>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</si>
  <si>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</si>
  <si>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</si>
  <si>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</si>
  <si>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</si>
  <si>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</si>
  <si>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</si>
  <si>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</si>
  <si>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</si>
  <si>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</si>
  <si>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</si>
  <si>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</si>
  <si>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</si>
  <si>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</si>
  <si>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</si>
  <si>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</si>
  <si>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</si>
  <si>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</si>
  <si>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</si>
  <si>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</si>
  <si>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</si>
  <si>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</si>
  <si>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</si>
  <si>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</si>
  <si>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</si>
  <si>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</si>
  <si>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</si>
  <si>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</si>
  <si>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</si>
  <si>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</si>
  <si>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</si>
  <si>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</si>
  <si>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</si>
  <si>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</si>
  <si>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</si>
  <si>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</si>
  <si>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</si>
  <si>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</si>
  <si>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</si>
  <si>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</si>
  <si>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</si>
  <si>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</si>
  <si>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</si>
  <si>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</si>
  <si>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</si>
  <si>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</si>
  <si>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</si>
  <si>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</si>
  <si>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</si>
  <si>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</si>
  <si>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</si>
  <si>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</si>
  <si>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</si>
  <si>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</si>
  <si>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</si>
  <si>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</si>
  <si>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</si>
  <si>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</si>
  <si>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</si>
  <si>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</si>
  <si>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</si>
  <si>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</si>
  <si>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</si>
  <si>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</si>
  <si>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</si>
  <si>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</si>
  <si>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</si>
  <si>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</si>
  <si>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</si>
  <si>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</si>
  <si>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</si>
  <si>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</si>
  <si>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</si>
  <si>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</si>
  <si>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</si>
  <si>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</si>
  <si>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</si>
  <si>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</si>
  <si>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</si>
  <si>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</si>
  <si>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</si>
  <si>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</si>
  <si>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</si>
  <si>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</si>
  <si>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</si>
  <si>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</si>
  <si>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</si>
  <si>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</si>
  <si>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</si>
  <si>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</si>
  <si>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</si>
  <si>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</si>
  <si>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</si>
  <si>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</si>
  <si>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</si>
  <si>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</si>
  <si>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</si>
  <si>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</si>
  <si>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</si>
  <si>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</si>
  <si>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</si>
  <si>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</si>
  <si>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</si>
  <si>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</si>
  <si>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</si>
  <si>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</si>
  <si>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</si>
  <si>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</si>
  <si>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</si>
  <si>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</si>
  <si>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</si>
  <si>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</si>
  <si>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</si>
  <si>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</si>
  <si>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</si>
  <si>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</si>
  <si>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</si>
  <si>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</si>
  <si>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</si>
  <si>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</si>
  <si>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</si>
  <si>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</si>
  <si>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</si>
  <si>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</si>
  <si>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</si>
  <si>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</si>
  <si>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</si>
  <si>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</si>
  <si>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</si>
  <si>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</si>
  <si>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</si>
  <si>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</si>
  <si>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</si>
  <si>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</si>
  <si>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</si>
  <si>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</si>
  <si>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</si>
  <si>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</si>
  <si>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</si>
  <si>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</si>
  <si>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</si>
  <si>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</si>
  <si>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</si>
  <si>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</si>
  <si>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</si>
  <si>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</si>
  <si>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</si>
  <si>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</si>
  <si>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</si>
  <si>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</si>
  <si>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</si>
  <si>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</si>
  <si>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</si>
  <si>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</si>
  <si>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</si>
  <si>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</si>
  <si>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</si>
  <si>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</si>
  <si>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</si>
  <si>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</si>
  <si>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</si>
  <si>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</si>
  <si>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</si>
  <si>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</si>
  <si>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</si>
  <si>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</si>
  <si>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</si>
  <si>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</si>
  <si>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</si>
  <si>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</si>
  <si>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</si>
  <si>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</si>
  <si>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</si>
  <si>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</si>
  <si>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</si>
  <si>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</si>
  <si>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</si>
  <si>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</si>
  <si>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</si>
  <si>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</si>
  <si>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</si>
  <si>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</si>
  <si>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</si>
  <si>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</si>
  <si>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</si>
  <si>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</si>
  <si>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</si>
  <si>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</si>
  <si>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</si>
  <si>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</si>
  <si>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</si>
  <si>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</si>
  <si>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</si>
  <si>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</si>
  <si>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</si>
  <si>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</si>
  <si>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</si>
  <si>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</si>
  <si>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</si>
  <si>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</si>
  <si>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</si>
  <si>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</si>
  <si>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</si>
  <si>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</si>
  <si>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</si>
  <si>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</si>
  <si>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</si>
  <si>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</si>
  <si>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</si>
  <si>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</si>
  <si>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</si>
  <si>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</si>
  <si>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</si>
  <si>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</si>
  <si>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</si>
  <si>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</si>
  <si>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</si>
  <si>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</si>
  <si>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</si>
  <si>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</si>
  <si>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</si>
  <si>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</si>
  <si>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</si>
  <si>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</si>
  <si>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</si>
  <si>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</si>
  <si>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</si>
  <si>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</si>
  <si>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</si>
  <si>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</si>
  <si>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</si>
  <si>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</si>
  <si>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</si>
  <si>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</si>
  <si>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</si>
  <si>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</si>
  <si>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</si>
  <si>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</si>
  <si>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</si>
  <si>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</si>
  <si>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</si>
  <si>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</si>
  <si>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</si>
  <si>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</si>
  <si>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</si>
  <si>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</si>
  <si>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</si>
  <si>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</si>
  <si>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</si>
  <si>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</si>
  <si>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</si>
  <si>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</si>
  <si>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</si>
  <si>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</si>
  <si>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</si>
  <si>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</si>
  <si>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</si>
  <si>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</si>
  <si>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</si>
  <si>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</si>
  <si>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</si>
  <si>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</si>
  <si>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</si>
  <si>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</si>
  <si>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</si>
  <si>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</si>
  <si>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</si>
  <si>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</si>
  <si>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</si>
  <si>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</si>
  <si>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</si>
  <si>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</si>
  <si>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</si>
  <si>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</si>
  <si>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</si>
  <si>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</si>
  <si>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</si>
  <si>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</si>
  <si>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</si>
  <si>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</si>
  <si>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</si>
  <si>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</si>
  <si>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</si>
  <si>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</si>
  <si>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</si>
  <si>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</si>
  <si>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</si>
  <si>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</si>
  <si>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</si>
  <si>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</si>
  <si>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</si>
  <si>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</si>
  <si>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</si>
  <si>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</si>
  <si>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</si>
  <si>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</si>
  <si>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</si>
  <si>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</si>
  <si>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</si>
  <si>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</si>
  <si>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</si>
  <si>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</si>
  <si>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</si>
  <si>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</si>
  <si>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</si>
  <si>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</si>
  <si>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</si>
  <si>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</si>
  <si>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</si>
  <si>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</si>
  <si>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</si>
  <si>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</si>
  <si>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</si>
  <si>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</si>
  <si>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</si>
  <si>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</si>
  <si>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</si>
  <si>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</si>
  <si>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</si>
  <si>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</si>
  <si>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</si>
  <si>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</si>
  <si>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</si>
  <si>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</si>
  <si>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</si>
  <si>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</si>
  <si>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</si>
  <si>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</si>
  <si>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</si>
  <si>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</si>
  <si>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</si>
  <si>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</si>
  <si>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</si>
  <si>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</si>
  <si>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</si>
  <si>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</si>
  <si>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</si>
  <si>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</si>
  <si>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</si>
  <si>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</si>
  <si>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</si>
  <si>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</si>
  <si>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</si>
  <si>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</si>
  <si>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</si>
  <si>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</si>
  <si>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</si>
  <si>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</si>
  <si>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</si>
  <si>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</si>
  <si>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</si>
  <si>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</si>
  <si>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</si>
  <si>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</si>
  <si>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</si>
  <si>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</si>
  <si>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</si>
  <si>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</si>
  <si>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</si>
  <si>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</si>
  <si>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</si>
  <si>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</si>
  <si>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</si>
  <si>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</si>
  <si>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</si>
  <si>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</si>
  <si>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</si>
  <si>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</si>
  <si>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</si>
  <si>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</si>
  <si>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</si>
  <si>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</si>
  <si>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</si>
  <si>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</si>
  <si>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</si>
  <si>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</si>
  <si>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</si>
  <si>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</si>
  <si>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</si>
  <si>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</si>
  <si>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</si>
  <si>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</si>
  <si>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</si>
  <si>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</si>
  <si>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</si>
  <si>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</si>
  <si>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</si>
  <si>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</si>
  <si>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</si>
  <si>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</si>
  <si>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</si>
  <si>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</si>
  <si>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</si>
  <si>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</si>
  <si>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</si>
  <si>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</si>
  <si>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</si>
  <si>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</si>
  <si>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</si>
  <si>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</si>
  <si>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</si>
  <si>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</si>
  <si>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</si>
  <si>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</si>
  <si>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</si>
  <si>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</si>
  <si>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</si>
  <si>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</si>
  <si>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</si>
  <si>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</si>
  <si>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</si>
  <si>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</si>
  <si>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</si>
  <si>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</si>
  <si>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</si>
  <si>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</si>
  <si>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</si>
  <si>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</si>
  <si>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</si>
  <si>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</si>
  <si>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</si>
  <si>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</si>
  <si>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</si>
  <si>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</si>
  <si>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</si>
  <si>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</si>
  <si>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</si>
  <si>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</si>
  <si>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</si>
  <si>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</si>
  <si>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</si>
  <si>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</si>
  <si>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</si>
  <si>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</si>
  <si>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</si>
  <si>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</si>
  <si>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</si>
  <si>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</si>
  <si>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</si>
  <si>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</si>
  <si>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</si>
  <si>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</si>
  <si>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</si>
  <si>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</si>
  <si>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</si>
  <si>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</si>
  <si>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</si>
  <si>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</si>
  <si>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</si>
  <si>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</si>
  <si>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</si>
  <si>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</si>
  <si>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</si>
  <si>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</si>
  <si>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</si>
  <si>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</si>
  <si>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</si>
  <si>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</si>
  <si>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</si>
  <si>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</si>
  <si>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</si>
  <si>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</si>
  <si>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</si>
  <si>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</si>
  <si>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</si>
  <si>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</si>
  <si>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</si>
  <si>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</si>
  <si>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</si>
  <si>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</si>
  <si>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</si>
  <si>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</si>
  <si>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</si>
  <si>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</si>
  <si>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</si>
  <si>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</si>
  <si>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</si>
  <si>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</si>
  <si>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</si>
  <si>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</si>
  <si>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</si>
  <si>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</si>
  <si>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</si>
  <si>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</si>
  <si>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</si>
  <si>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</si>
  <si>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</si>
  <si>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</si>
  <si>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</si>
  <si>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</si>
  <si>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</si>
  <si>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</si>
  <si>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</si>
  <si>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</si>
  <si>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</si>
  <si>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</si>
  <si>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</si>
  <si>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</si>
  <si>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</si>
  <si>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</si>
  <si>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</si>
  <si>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</si>
  <si>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</si>
  <si>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</si>
  <si>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</si>
  <si>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</si>
  <si>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</si>
  <si>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</si>
  <si>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</si>
  <si>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</si>
  <si>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</si>
  <si>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</si>
  <si>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</si>
  <si>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</si>
  <si>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</si>
  <si>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</si>
  <si>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</si>
  <si>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</si>
  <si>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</si>
  <si>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</si>
  <si>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</si>
  <si>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</si>
  <si>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</si>
  <si>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</si>
  <si>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</si>
  <si>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</si>
  <si>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</si>
  <si>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</si>
  <si>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</si>
  <si>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</si>
  <si>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</si>
  <si>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</si>
  <si>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</si>
  <si>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</si>
  <si>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</si>
  <si>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</si>
  <si>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</si>
  <si>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</si>
  <si>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</si>
  <si>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</si>
  <si>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</si>
  <si>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</si>
  <si>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</si>
  <si>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</si>
  <si>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</si>
  <si>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</si>
  <si>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</si>
  <si>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</si>
  <si>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</si>
  <si>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</si>
  <si>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</si>
  <si>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</si>
  <si>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</si>
  <si>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</si>
  <si>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</si>
  <si>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</si>
  <si>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</si>
  <si>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</si>
  <si>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</si>
  <si>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</si>
  <si>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</si>
  <si>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</si>
  <si>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</si>
  <si>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</si>
  <si>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</si>
  <si>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</si>
  <si>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</si>
  <si>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</si>
  <si>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</si>
  <si>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</si>
  <si>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</si>
  <si>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</si>
  <si>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</si>
  <si>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</si>
  <si>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</si>
  <si>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</si>
  <si>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</si>
  <si>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</si>
  <si>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</si>
  <si>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</si>
  <si>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</si>
  <si>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</si>
  <si>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</si>
  <si>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</si>
  <si>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</si>
  <si>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</si>
  <si>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</si>
  <si>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</si>
  <si>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</si>
  <si>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</si>
  <si>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</si>
  <si>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</si>
  <si>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</si>
  <si>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</si>
  <si>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</si>
  <si>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</si>
  <si>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</si>
  <si>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</si>
  <si>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</si>
  <si>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</si>
  <si>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</si>
  <si>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</si>
  <si>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</si>
  <si>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</si>
  <si>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</si>
  <si>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</si>
  <si>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</si>
  <si>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</si>
  <si>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</si>
  <si>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</si>
  <si>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</si>
  <si>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</si>
  <si>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</si>
  <si>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</si>
  <si>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</si>
  <si>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</si>
  <si>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</si>
  <si>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</si>
  <si>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</si>
  <si>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</si>
  <si>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</si>
  <si>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</si>
  <si>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</si>
  <si>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</si>
  <si>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</si>
  <si>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</si>
  <si>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</si>
  <si>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</si>
  <si>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</si>
  <si>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</si>
  <si>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</si>
  <si>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</si>
  <si>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</si>
  <si>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</si>
  <si>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</si>
  <si>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</si>
  <si>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</si>
  <si>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</si>
  <si>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</si>
  <si>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</si>
  <si>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</si>
  <si>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</si>
  <si>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</si>
  <si>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</si>
  <si>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</si>
  <si>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</si>
  <si>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</si>
  <si>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</si>
  <si>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</si>
  <si>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</si>
  <si>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</si>
  <si>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</si>
  <si>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</si>
  <si>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</si>
  <si>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</si>
  <si>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</si>
  <si>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</si>
  <si>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</si>
  <si>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</si>
  <si>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</si>
  <si>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</si>
  <si>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</si>
  <si>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</si>
  <si>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</si>
  <si>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</si>
  <si>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</si>
  <si>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</si>
  <si>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</si>
  <si>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</si>
  <si>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</si>
  <si>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</si>
  <si>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</si>
  <si>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</si>
  <si>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</si>
  <si>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</si>
  <si>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</si>
  <si>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</si>
  <si>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</si>
  <si>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</si>
  <si>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</si>
  <si>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</si>
  <si>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</si>
  <si>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</si>
  <si>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</si>
  <si>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</si>
  <si>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</si>
  <si>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</si>
  <si>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</si>
  <si>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</si>
  <si>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</si>
  <si>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</si>
  <si>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</si>
  <si>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</si>
  <si>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</si>
  <si>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</si>
  <si>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</si>
  <si>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</si>
  <si>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</si>
  <si>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</si>
  <si>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</si>
  <si>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</si>
  <si>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</si>
  <si>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</si>
  <si>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</si>
  <si>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</si>
  <si>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</si>
  <si>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</si>
  <si>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</si>
  <si>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</si>
  <si>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</si>
  <si>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</si>
  <si>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</si>
  <si>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</si>
  <si>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</si>
  <si>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</si>
  <si>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</si>
  <si>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</si>
  <si>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</si>
  <si>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</si>
  <si>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</si>
  <si>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</si>
  <si>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</si>
  <si>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</si>
  <si>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</si>
  <si>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</si>
  <si>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</si>
  <si>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</si>
  <si>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</si>
  <si>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</si>
  <si>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</si>
  <si>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</si>
  <si>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</si>
  <si>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</si>
  <si>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</si>
  <si>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</si>
  <si>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</si>
  <si>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</si>
  <si>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</si>
  <si>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</si>
  <si>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</si>
  <si>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</si>
  <si>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</si>
  <si>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</si>
  <si>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</si>
  <si>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</si>
  <si>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</si>
  <si>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</si>
  <si>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</si>
  <si>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</si>
  <si>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</si>
  <si>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</si>
  <si>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</si>
  <si>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</si>
  <si>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</si>
  <si>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</si>
  <si>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</si>
  <si>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</si>
  <si>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</si>
  <si>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</si>
  <si>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</si>
  <si>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</si>
  <si>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</si>
  <si>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</si>
  <si>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</si>
  <si>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</si>
  <si>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</si>
  <si>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</si>
  <si>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</si>
  <si>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</si>
  <si>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</si>
  <si>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</si>
  <si>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</si>
  <si>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</si>
  <si>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</si>
  <si>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</si>
  <si>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</si>
  <si>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</si>
  <si>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</si>
  <si>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</si>
  <si>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</si>
  <si>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</si>
  <si>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</si>
  <si>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</si>
  <si>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</si>
  <si>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</si>
  <si>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</si>
  <si>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</si>
  <si>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</si>
  <si>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</si>
  <si>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</si>
  <si>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</si>
  <si>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</si>
  <si>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</si>
  <si>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</si>
  <si>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</si>
  <si>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</si>
  <si>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</si>
  <si>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</si>
  <si>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</si>
  <si>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</si>
  <si>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</si>
  <si>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</si>
  <si>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</si>
  <si>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</si>
  <si>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</si>
  <si>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</si>
  <si>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</si>
  <si>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</si>
  <si>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</si>
  <si>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</si>
  <si>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</si>
  <si>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</si>
  <si>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</si>
  <si>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</si>
  <si>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</si>
  <si>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</si>
  <si>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</si>
  <si>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</si>
  <si>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</si>
  <si>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</si>
  <si>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</si>
  <si>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</si>
  <si>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</si>
  <si>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</si>
  <si>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</si>
  <si>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</si>
  <si>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</si>
  <si>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</si>
  <si>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</si>
  <si>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</si>
  <si>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</si>
  <si>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</si>
  <si>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</si>
  <si>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</si>
  <si>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</si>
  <si>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</si>
  <si>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</si>
  <si>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</si>
  <si>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</si>
  <si>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</si>
  <si>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</si>
  <si>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</si>
  <si>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</si>
  <si>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</si>
  <si>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</si>
  <si>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</si>
  <si>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</si>
  <si>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</si>
  <si>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</si>
  <si>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</si>
  <si>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</si>
  <si>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</si>
  <si>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</si>
  <si>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</si>
  <si>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</si>
  <si>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</si>
  <si>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</si>
  <si>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</si>
  <si>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</si>
  <si>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</si>
  <si>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</si>
  <si>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</si>
  <si>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</si>
  <si>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</si>
  <si>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</si>
  <si>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</si>
  <si>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</si>
  <si>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</si>
  <si>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</si>
  <si>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</si>
  <si>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</si>
  <si>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</si>
  <si>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</si>
  <si>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</si>
  <si>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</si>
  <si>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</si>
  <si>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</si>
  <si>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</si>
  <si>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</si>
  <si>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</si>
  <si>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</si>
  <si>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</si>
  <si>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</si>
  <si>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</si>
  <si>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</si>
  <si>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</si>
  <si>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</si>
  <si>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</si>
  <si>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</si>
  <si>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</si>
  <si>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</si>
  <si>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</si>
  <si>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</si>
  <si>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</si>
  <si>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</si>
  <si>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</si>
  <si>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</si>
  <si>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</si>
  <si>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</si>
  <si>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</si>
  <si>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</si>
  <si>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</si>
  <si>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</si>
  <si>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</si>
  <si>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</si>
  <si>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</si>
  <si>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</si>
  <si>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</si>
  <si>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</si>
  <si>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</si>
  <si>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</si>
  <si>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</si>
  <si>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</si>
  <si>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</si>
  <si>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</si>
  <si>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</si>
  <si>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</si>
  <si>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</si>
  <si>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</si>
  <si>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</si>
  <si>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</si>
  <si>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</si>
  <si>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</si>
  <si>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</si>
  <si>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</si>
  <si>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</si>
  <si>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</si>
  <si>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</si>
  <si>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</si>
  <si>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</si>
  <si>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</si>
  <si>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</si>
  <si>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</si>
  <si>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</si>
  <si>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</si>
  <si>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</si>
  <si>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</si>
  <si>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</si>
  <si>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</si>
  <si>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</si>
  <si>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</si>
  <si>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</si>
  <si>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</si>
  <si>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</si>
  <si>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</si>
  <si>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</si>
  <si>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</si>
  <si>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</si>
  <si>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</si>
  <si>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</si>
  <si>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</si>
  <si>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</si>
  <si>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</si>
  <si>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</si>
  <si>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</si>
  <si>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</si>
  <si>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</si>
  <si>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</si>
  <si>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</si>
  <si>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</si>
  <si>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</si>
  <si>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</si>
  <si>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</si>
  <si>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</si>
  <si>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</si>
  <si>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</si>
  <si>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</si>
  <si>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</si>
  <si>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</si>
  <si>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</si>
  <si>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</si>
  <si>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</si>
  <si>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</si>
  <si>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</si>
  <si>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</si>
  <si>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</si>
  <si>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</si>
  <si>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</si>
  <si>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</si>
  <si>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</si>
  <si>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</si>
  <si>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</si>
  <si>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</si>
  <si>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</si>
  <si>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</si>
  <si>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</si>
  <si>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</si>
  <si>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</si>
  <si>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</si>
  <si>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</si>
  <si>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</si>
  <si>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</si>
  <si>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</si>
  <si>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</si>
  <si>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</si>
  <si>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</si>
  <si>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</si>
  <si>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</si>
  <si>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</si>
  <si>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</si>
  <si>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</si>
  <si>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</si>
  <si>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</si>
  <si>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</si>
  <si>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</si>
  <si>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</si>
  <si>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</si>
  <si>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</si>
  <si>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</si>
  <si>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</si>
  <si>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</si>
  <si>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</si>
  <si>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</si>
  <si>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</si>
  <si>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</si>
  <si>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</si>
  <si>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</si>
  <si>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</si>
  <si>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</si>
  <si>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</si>
  <si>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</si>
  <si>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</si>
  <si>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</si>
  <si>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</si>
  <si>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</si>
  <si>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</si>
  <si>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</si>
  <si>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</si>
  <si>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</si>
  <si>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</si>
  <si>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</si>
  <si>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</si>
  <si>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</si>
  <si>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</si>
  <si>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</si>
  <si>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</si>
  <si>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</si>
  <si>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</si>
  <si>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</si>
  <si>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</si>
  <si>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</si>
  <si>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</si>
  <si>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</si>
  <si>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</si>
  <si>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</si>
  <si>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</si>
  <si>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</si>
  <si>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</si>
  <si>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</si>
  <si>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</si>
  <si>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</si>
  <si>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</si>
  <si>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</si>
  <si>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</si>
  <si>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</si>
  <si>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</si>
  <si>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</si>
  <si>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</si>
  <si>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</si>
  <si>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</si>
  <si>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</si>
  <si>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</si>
  <si>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</si>
  <si>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</si>
  <si>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</si>
  <si>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</si>
  <si>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</si>
  <si>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</si>
  <si>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</si>
  <si>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</si>
  <si>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</si>
  <si>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</si>
  <si>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</si>
  <si>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</si>
  <si>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</si>
  <si>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</si>
  <si>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</si>
  <si>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</si>
  <si>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</si>
  <si>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</si>
  <si>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</si>
  <si>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</si>
  <si>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</si>
  <si>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</si>
  <si>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</si>
  <si>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</si>
  <si>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</si>
  <si>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</si>
  <si>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</si>
  <si>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</si>
  <si>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</si>
  <si>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</si>
  <si>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</si>
  <si>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</si>
  <si>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</si>
  <si>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</si>
  <si>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</si>
  <si>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</si>
  <si>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</si>
  <si>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</si>
  <si>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</si>
  <si>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</si>
  <si>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</si>
  <si>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</si>
  <si>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</si>
  <si>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</si>
  <si>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</si>
  <si>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</si>
  <si>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</si>
  <si>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</si>
  <si>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</si>
  <si>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</si>
  <si>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</si>
  <si>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</si>
  <si>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</si>
  <si>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</si>
  <si>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</si>
  <si>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</si>
  <si>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</si>
  <si>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</si>
  <si>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</si>
  <si>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</si>
  <si>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</si>
  <si>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</si>
  <si>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</si>
  <si>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</si>
  <si>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</si>
  <si>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</si>
  <si>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</si>
  <si>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</si>
  <si>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</si>
  <si>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</si>
  <si>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</si>
  <si>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</si>
  <si>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</si>
  <si>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</si>
  <si>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</si>
  <si>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</si>
  <si>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</si>
  <si>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</si>
  <si>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</si>
  <si>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</si>
  <si>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</si>
  <si>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</si>
  <si>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</si>
  <si>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</si>
  <si>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</si>
  <si>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</si>
  <si>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</si>
  <si>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</si>
  <si>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</si>
  <si>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</si>
  <si>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</si>
  <si>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</si>
  <si>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</si>
  <si>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</si>
  <si>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</si>
  <si>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</si>
  <si>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</si>
  <si>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</si>
  <si>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</si>
  <si>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</si>
  <si>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</si>
  <si>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</si>
  <si>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</si>
  <si>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</si>
  <si>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</si>
  <si>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</si>
  <si>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</si>
  <si>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</si>
  <si>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</si>
  <si>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</si>
  <si>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</si>
  <si>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</si>
  <si>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</si>
  <si>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</si>
  <si>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</si>
  <si>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</si>
  <si>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</si>
  <si>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</si>
  <si>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</si>
  <si>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</si>
  <si>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</si>
  <si>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</si>
  <si>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</si>
  <si>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</si>
  <si>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</si>
  <si>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</si>
  <si>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</si>
  <si>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</si>
  <si>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</si>
  <si>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</si>
  <si>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</si>
  <si>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</si>
  <si>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</si>
  <si>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</si>
  <si>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</si>
  <si>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</si>
  <si>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</si>
  <si>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</si>
  <si>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</si>
  <si>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</si>
  <si>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</si>
  <si>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</si>
  <si>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</si>
  <si>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</si>
  <si>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</si>
  <si>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</si>
  <si>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</si>
  <si>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</si>
  <si>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</si>
  <si>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</si>
  <si>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</si>
  <si>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</si>
  <si>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</si>
  <si>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</si>
  <si>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</si>
  <si>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</si>
  <si>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</si>
  <si>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</si>
  <si>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</si>
  <si>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</si>
  <si>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</si>
  <si>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</si>
  <si>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</si>
  <si>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</si>
  <si>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</si>
  <si>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</si>
  <si>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</si>
  <si>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</si>
  <si>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</si>
  <si>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</si>
  <si>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</si>
  <si>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</si>
  <si>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</si>
  <si>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</si>
  <si>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</si>
  <si>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</si>
  <si>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</si>
  <si>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</si>
  <si>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</si>
  <si>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</si>
  <si>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</si>
  <si>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</si>
  <si>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</si>
  <si>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</si>
  <si>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</si>
  <si>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</si>
  <si>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</si>
  <si>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</si>
  <si>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</si>
  <si>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</si>
  <si>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</si>
  <si>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</si>
  <si>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</si>
  <si>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</si>
  <si>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</si>
  <si>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</si>
  <si>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</si>
  <si>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</si>
  <si>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</si>
  <si>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</si>
  <si>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</si>
  <si>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</si>
  <si>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</si>
  <si>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</si>
  <si>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</si>
  <si>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</si>
  <si>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</si>
  <si>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</si>
  <si>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</si>
  <si>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</si>
  <si>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</si>
  <si>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</si>
  <si>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</si>
  <si>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</si>
  <si>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</si>
  <si>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</si>
  <si>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</si>
  <si>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</si>
  <si>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</si>
  <si>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</si>
  <si>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</si>
  <si>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</si>
  <si>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</si>
  <si>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</si>
  <si>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</si>
  <si>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</si>
  <si>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</si>
  <si>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</si>
  <si>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</si>
  <si>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</si>
  <si>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</si>
  <si>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</si>
  <si>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</si>
  <si>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</si>
  <si>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</si>
  <si>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</si>
  <si>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</si>
  <si>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</si>
  <si>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</si>
  <si>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</si>
  <si>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</si>
  <si>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</si>
  <si>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</si>
  <si>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</si>
  <si>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</si>
  <si>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</si>
  <si>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</si>
  <si>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</si>
  <si>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</si>
  <si>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</si>
  <si>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</si>
  <si>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</si>
  <si>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</si>
  <si>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</si>
  <si>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</si>
  <si>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</si>
  <si>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</si>
  <si>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</si>
  <si>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</si>
  <si>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</si>
  <si>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</si>
  <si>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</si>
  <si>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</si>
  <si>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</si>
  <si>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</si>
  <si>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</si>
  <si>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</si>
  <si>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</si>
  <si>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</si>
  <si>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</si>
  <si>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</si>
  <si>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</si>
  <si>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</si>
  <si>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</si>
  <si>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</si>
  <si>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</si>
  <si>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</si>
  <si>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</si>
  <si>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</si>
  <si>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</si>
  <si>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</si>
  <si>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</si>
  <si>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</si>
  <si>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</si>
  <si>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</si>
  <si>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</si>
  <si>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</si>
  <si>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</si>
  <si>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</si>
  <si>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</si>
  <si>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</si>
  <si>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</si>
  <si>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</si>
  <si>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</si>
  <si>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</si>
  <si>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</si>
  <si>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</si>
  <si>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</si>
  <si>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</si>
  <si>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</si>
  <si>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</si>
  <si>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</si>
  <si>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</si>
  <si>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</si>
  <si>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</si>
  <si>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</si>
  <si>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</si>
  <si>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</si>
  <si>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</si>
  <si>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</si>
  <si>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</si>
  <si>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</si>
  <si>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</si>
  <si>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</si>
  <si>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</si>
  <si>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</si>
  <si>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</si>
  <si>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</si>
  <si>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</si>
  <si>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</si>
  <si>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</si>
  <si>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</si>
  <si>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</si>
  <si>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</si>
  <si>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</si>
  <si>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</si>
  <si>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</si>
  <si>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</si>
  <si>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</si>
  <si>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</si>
  <si>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</si>
  <si>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</si>
  <si>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</si>
  <si>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</si>
  <si>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</si>
  <si>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</si>
  <si>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</si>
  <si>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</si>
  <si>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</si>
  <si>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</si>
  <si>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</si>
  <si>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</si>
  <si>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</si>
  <si>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</si>
  <si>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</si>
  <si>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</si>
  <si>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</si>
  <si>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</si>
  <si>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</si>
  <si>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</si>
  <si>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</si>
  <si>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</si>
  <si>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</si>
  <si>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</si>
  <si>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</si>
  <si>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</si>
  <si>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</si>
  <si>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</si>
  <si>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</si>
  <si>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</si>
  <si>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</si>
  <si>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</si>
  <si>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</si>
  <si>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</si>
  <si>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</si>
  <si>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</si>
  <si>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</si>
  <si>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</si>
  <si>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</si>
  <si>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</si>
  <si>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</si>
  <si>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</si>
  <si>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</si>
  <si>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</si>
  <si>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</si>
  <si>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</si>
  <si>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</si>
  <si>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</si>
  <si>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</si>
  <si>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</si>
  <si>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</si>
  <si>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</si>
  <si>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</si>
  <si>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</si>
  <si>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</si>
  <si>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</si>
  <si>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</si>
  <si>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</si>
  <si>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</si>
  <si>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</si>
  <si>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</si>
  <si>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</si>
  <si>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</si>
  <si>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</si>
  <si>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</si>
  <si>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</si>
  <si>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</si>
  <si>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</si>
  <si>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</si>
  <si>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</si>
  <si>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</si>
  <si>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</si>
  <si>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</si>
  <si>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</si>
  <si>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</si>
  <si>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</si>
  <si>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</si>
  <si>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</si>
  <si>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</si>
  <si>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</si>
  <si>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</si>
  <si>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</si>
  <si>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</si>
  <si>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</si>
  <si>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</si>
  <si>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</si>
  <si>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</si>
  <si>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</si>
  <si>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</si>
  <si>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</si>
  <si>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</si>
  <si>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</si>
  <si>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</si>
  <si>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</si>
  <si>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</si>
  <si>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</si>
  <si>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</si>
  <si>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</si>
  <si>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</si>
  <si>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</si>
  <si>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</si>
  <si>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</si>
  <si>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</si>
  <si>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</si>
  <si>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</si>
  <si>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</si>
  <si>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</si>
  <si>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</si>
  <si>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</si>
  <si>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</si>
  <si>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</si>
  <si>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</si>
  <si>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</si>
  <si>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</si>
  <si>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</si>
  <si>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</si>
  <si>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</si>
  <si>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</si>
  <si>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</si>
  <si>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</si>
  <si>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</si>
  <si>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</si>
  <si>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</si>
  <si>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</si>
  <si>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</si>
  <si>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</si>
  <si>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</si>
  <si>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</si>
  <si>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</si>
  <si>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</si>
  <si>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</si>
  <si>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</si>
  <si>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</si>
  <si>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</si>
  <si>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</si>
  <si>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</si>
  <si>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</si>
  <si>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</si>
  <si>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</si>
  <si>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</si>
  <si>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</si>
  <si>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</si>
  <si>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</si>
  <si>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</si>
  <si>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</si>
  <si>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</si>
  <si>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</si>
  <si>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</si>
  <si>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</si>
  <si>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</si>
  <si>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</si>
  <si>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</si>
  <si>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</si>
  <si>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</si>
  <si>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</si>
  <si>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</si>
  <si>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</si>
  <si>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</si>
  <si>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</si>
  <si>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</si>
  <si>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</si>
  <si>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</si>
  <si>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</si>
  <si>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</si>
  <si>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</si>
  <si>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</si>
  <si>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</si>
  <si>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</si>
  <si>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</si>
  <si>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</si>
  <si>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</si>
  <si>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</si>
  <si>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</si>
  <si>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</si>
  <si>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</si>
  <si>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</si>
  <si>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</si>
  <si>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</si>
  <si>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</si>
  <si>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</si>
  <si>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</si>
  <si>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</si>
  <si>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</si>
  <si>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</si>
  <si>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</si>
  <si>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</si>
  <si>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</si>
  <si>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</si>
  <si>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</si>
  <si>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</si>
  <si>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</si>
  <si>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</si>
  <si>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</si>
  <si>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</si>
  <si>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</si>
  <si>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</si>
  <si>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</si>
  <si>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</si>
  <si>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</si>
  <si>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</si>
  <si>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</si>
  <si>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</si>
  <si>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</si>
  <si>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</si>
  <si>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</si>
  <si>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</si>
  <si>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</si>
  <si>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</si>
  <si>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</si>
  <si>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</si>
  <si>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</si>
  <si>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</si>
  <si>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</si>
  <si>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</si>
  <si>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</si>
  <si>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</si>
  <si>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</si>
  <si>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</si>
  <si>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</si>
  <si>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</si>
  <si>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</si>
  <si>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</si>
  <si>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</si>
  <si>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</si>
  <si>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</si>
  <si>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</si>
  <si>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</si>
  <si>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</si>
  <si>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</si>
  <si>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</si>
  <si>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</si>
  <si>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</si>
  <si>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</si>
  <si>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</si>
  <si>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</si>
  <si>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</si>
  <si>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</si>
  <si>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</si>
  <si>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</si>
  <si>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</si>
  <si>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</si>
  <si>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</si>
  <si>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</si>
  <si>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</si>
  <si>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</si>
  <si>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</si>
  <si>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</si>
  <si>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</si>
  <si>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</si>
  <si>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</si>
  <si>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</si>
  <si>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</si>
  <si>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</si>
  <si>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</si>
  <si>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</si>
  <si>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</si>
  <si>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</si>
  <si>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</si>
  <si>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</si>
  <si>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</si>
  <si>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</si>
  <si>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</si>
  <si>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</si>
  <si>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</si>
  <si>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</si>
  <si>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</si>
  <si>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</si>
  <si>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</si>
  <si>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</si>
  <si>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</si>
  <si>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</si>
  <si>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</si>
  <si>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</si>
  <si>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</si>
  <si>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</si>
  <si>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</si>
  <si>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</si>
  <si>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</si>
  <si>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</si>
  <si>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</si>
  <si>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</si>
  <si>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</si>
  <si>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</si>
  <si>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</si>
  <si>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</si>
  <si>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</si>
  <si>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</si>
  <si>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</si>
  <si>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</si>
  <si>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</si>
  <si>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</si>
  <si>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</si>
  <si>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</si>
  <si>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</si>
  <si>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</si>
  <si>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</si>
  <si>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</si>
  <si>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</si>
  <si>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</si>
  <si>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</si>
  <si>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</si>
  <si>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</si>
  <si>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</si>
  <si>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</si>
  <si>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</si>
  <si>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</si>
  <si>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</si>
  <si>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</si>
  <si>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</si>
  <si>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</si>
  <si>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</si>
  <si>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</si>
  <si>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</si>
  <si>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</si>
  <si>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</si>
  <si>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</si>
  <si>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</si>
  <si>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</si>
  <si>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</si>
  <si>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</si>
  <si>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</si>
  <si>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</si>
  <si>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</si>
  <si>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</si>
  <si>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</si>
  <si>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</si>
  <si>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</si>
  <si>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</si>
  <si>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</si>
  <si>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</si>
  <si>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</si>
  <si>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</si>
  <si>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</si>
  <si>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</si>
  <si>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</si>
  <si>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</si>
  <si>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</si>
  <si>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</si>
  <si>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</si>
  <si>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</si>
  <si>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</si>
  <si>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</si>
  <si>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</si>
  <si>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</si>
  <si>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</si>
  <si>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</si>
  <si>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</si>
  <si>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</si>
  <si>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</si>
  <si>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</si>
  <si>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</si>
  <si>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</si>
  <si>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</si>
  <si>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</si>
  <si>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</si>
  <si>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</si>
  <si>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</si>
  <si>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</si>
  <si>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</si>
  <si>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</si>
  <si>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</si>
  <si>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</si>
  <si>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</si>
  <si>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</si>
  <si>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</si>
  <si>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</si>
  <si>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</si>
  <si>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</si>
  <si>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</si>
  <si>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</si>
  <si>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</si>
  <si>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</si>
  <si>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</si>
  <si>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</si>
  <si>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</si>
  <si>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</si>
  <si>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</si>
  <si>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</si>
  <si>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</si>
  <si>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</si>
  <si>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</si>
  <si>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</si>
  <si>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</si>
  <si>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</si>
  <si>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</si>
  <si>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</si>
  <si>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</si>
  <si>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</si>
  <si>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</si>
  <si>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</si>
  <si>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</si>
  <si>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</si>
  <si>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</si>
  <si>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</si>
  <si>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</si>
  <si>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</si>
  <si>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</si>
  <si>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</si>
  <si>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</si>
  <si>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</si>
  <si>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</si>
  <si>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</si>
  <si>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</si>
  <si>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</si>
  <si>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</si>
  <si>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</si>
  <si>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</si>
  <si>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</si>
  <si>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</si>
  <si>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</si>
  <si>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</si>
  <si>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</si>
  <si>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</si>
  <si>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</si>
  <si>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</si>
  <si>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</si>
  <si>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</si>
  <si>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</si>
  <si>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</si>
  <si>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</si>
  <si>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</si>
  <si>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</si>
  <si>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</si>
  <si>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</si>
  <si>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</si>
  <si>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</si>
  <si>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</si>
  <si>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</si>
  <si>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</si>
  <si>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</si>
  <si>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</si>
  <si>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</si>
  <si>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</si>
  <si>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</si>
  <si>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</si>
  <si>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</si>
  <si>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</si>
  <si>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</si>
  <si>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</si>
  <si>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</si>
  <si>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</si>
  <si>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</si>
  <si>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</si>
  <si>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</si>
  <si>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</si>
  <si>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</si>
  <si>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</si>
  <si>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</si>
  <si>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</si>
  <si>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</si>
  <si>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</si>
  <si>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</si>
  <si>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</si>
  <si>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</si>
  <si>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</si>
  <si>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</si>
  <si>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</si>
  <si>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</si>
  <si>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</si>
  <si>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</si>
  <si>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</si>
  <si>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</si>
  <si>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</si>
  <si>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</si>
  <si>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</si>
  <si>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</si>
  <si>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</si>
  <si>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</si>
  <si>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</si>
  <si>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</si>
  <si>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</si>
  <si>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</si>
  <si>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</si>
  <si>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</si>
  <si>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</si>
  <si>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</si>
  <si>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</si>
  <si>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</si>
  <si>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</si>
  <si>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</si>
  <si>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</si>
  <si>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</si>
  <si>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</si>
  <si>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</si>
  <si>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</si>
  <si>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</si>
  <si>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</si>
  <si>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</si>
  <si>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</si>
  <si>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</si>
  <si>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</si>
  <si>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</si>
  <si>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</si>
  <si>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</si>
  <si>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</si>
  <si>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</si>
  <si>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</si>
  <si>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</si>
  <si>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</si>
  <si>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</si>
  <si>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</si>
  <si>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</si>
  <si>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</si>
  <si>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</si>
  <si>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</si>
  <si>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</si>
  <si>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</si>
  <si>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</si>
  <si>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</si>
  <si>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</si>
  <si>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</si>
  <si>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</si>
  <si>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</si>
  <si>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</si>
  <si>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</si>
  <si>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</si>
  <si>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</si>
  <si>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</si>
  <si>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</si>
  <si>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</si>
  <si>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</si>
  <si>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</si>
  <si>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</si>
  <si>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</si>
  <si>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</si>
  <si>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</si>
  <si>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</si>
  <si>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</si>
  <si>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</si>
  <si>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</si>
  <si>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</si>
  <si>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</si>
  <si>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</si>
  <si>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</si>
  <si>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</si>
  <si>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</si>
  <si>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</si>
  <si>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</si>
  <si>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</si>
  <si>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</si>
  <si>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</si>
  <si>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</si>
  <si>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</si>
  <si>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</si>
  <si>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</si>
  <si>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</si>
  <si>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</si>
  <si>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</si>
  <si>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</si>
  <si>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</si>
  <si>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</si>
  <si>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</si>
  <si>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</si>
  <si>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</si>
  <si>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</si>
  <si>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</si>
  <si>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</si>
  <si>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</si>
  <si>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</si>
  <si>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</si>
  <si>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</si>
  <si>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</si>
  <si>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</si>
  <si>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</si>
  <si>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</si>
  <si>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</si>
  <si>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</si>
  <si>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</si>
  <si>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</si>
  <si>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</si>
  <si>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</si>
  <si>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</si>
  <si>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</si>
  <si>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</si>
  <si>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</si>
  <si>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</si>
  <si>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</si>
  <si>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</si>
  <si>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</si>
  <si>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</si>
  <si>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</si>
  <si>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</si>
  <si>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</si>
  <si>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</si>
  <si>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</si>
  <si>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</si>
  <si>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</si>
  <si>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</si>
  <si>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</si>
  <si>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</si>
  <si>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</si>
  <si>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</si>
  <si>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</si>
  <si>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</si>
  <si>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</si>
  <si>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</si>
  <si>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</si>
  <si>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</si>
  <si>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</si>
  <si>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</si>
  <si>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</si>
  <si>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</si>
  <si>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</si>
  <si>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</si>
  <si>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</si>
  <si>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</si>
  <si>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</si>
  <si>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</si>
  <si>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</si>
  <si>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</si>
  <si>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</si>
  <si>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</si>
  <si>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</si>
  <si>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</si>
  <si>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</si>
  <si>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</si>
  <si>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</si>
  <si>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</si>
  <si>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</si>
  <si>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</si>
  <si>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</si>
  <si>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</si>
  <si>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</si>
  <si>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</si>
  <si>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</si>
  <si>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</si>
  <si>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</si>
  <si>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</si>
  <si>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</si>
  <si>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</si>
  <si>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</si>
  <si>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</si>
  <si>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</si>
  <si>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</si>
  <si>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</si>
  <si>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</si>
  <si>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</si>
  <si>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</si>
  <si>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</si>
  <si>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</si>
  <si>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</si>
  <si>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</si>
  <si>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</si>
  <si>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</si>
  <si>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</si>
  <si>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</si>
  <si>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</si>
  <si>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</si>
  <si>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</si>
  <si>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</si>
  <si>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</si>
  <si>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</si>
  <si>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</si>
  <si>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</si>
  <si>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</si>
  <si>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</si>
  <si>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</si>
  <si>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</si>
  <si>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</si>
  <si>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</si>
  <si>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</si>
  <si>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</si>
  <si>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</si>
  <si>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</si>
  <si>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</si>
  <si>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</si>
  <si>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</si>
  <si>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</si>
  <si>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</si>
  <si>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</si>
  <si>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</si>
  <si>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</si>
  <si>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</si>
  <si>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</si>
  <si>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</si>
  <si>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</si>
  <si>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</si>
  <si>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</si>
  <si>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</si>
  <si>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</si>
  <si>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</si>
  <si>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</si>
  <si>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</si>
  <si>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</si>
  <si>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</si>
  <si>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</si>
  <si>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</si>
  <si>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</si>
  <si>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</si>
  <si>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</si>
  <si>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</si>
  <si>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</si>
  <si>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</si>
  <si>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</si>
  <si>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</si>
  <si>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</si>
  <si>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</si>
  <si>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</si>
  <si>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</si>
  <si>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</si>
  <si>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</si>
  <si>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</si>
  <si>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</si>
  <si>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</si>
  <si>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</si>
  <si>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</si>
  <si>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</si>
  <si>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</si>
  <si>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</si>
  <si>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</si>
  <si>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</si>
  <si>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</si>
  <si>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</si>
  <si>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</si>
  <si>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</si>
  <si>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</si>
  <si>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</si>
  <si>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</si>
  <si>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</si>
  <si>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</si>
  <si>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</si>
  <si>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</si>
  <si>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</si>
  <si>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</si>
  <si>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</si>
  <si>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</si>
  <si>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</si>
  <si>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</si>
  <si>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</si>
  <si>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</si>
  <si>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</si>
  <si>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</si>
  <si>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</si>
  <si>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</si>
  <si>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</si>
  <si>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</si>
  <si>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</si>
  <si>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</si>
  <si>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</si>
  <si>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</si>
  <si>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</si>
  <si>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</si>
  <si>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</si>
  <si>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</si>
  <si>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</si>
  <si>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</si>
  <si>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</si>
  <si>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</si>
  <si>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</si>
  <si>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</si>
  <si>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</si>
  <si>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</si>
  <si>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</si>
  <si>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</si>
  <si>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</si>
  <si>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</si>
  <si>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</si>
  <si>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</si>
  <si>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</si>
  <si>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</si>
  <si>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</si>
  <si>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</si>
  <si>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</si>
  <si>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</si>
  <si>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</si>
  <si>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</si>
  <si>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</si>
  <si>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</si>
  <si>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</si>
  <si>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</si>
  <si>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</si>
  <si>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</si>
  <si>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</si>
  <si>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</si>
  <si>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</si>
  <si>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</si>
  <si>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</si>
  <si>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</si>
  <si>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</si>
  <si>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</si>
  <si>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</si>
  <si>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</si>
  <si>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</si>
  <si>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</si>
  <si>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</si>
  <si>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</si>
  <si>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</si>
  <si>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</si>
  <si>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</si>
  <si>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</si>
  <si>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</si>
  <si>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</si>
  <si>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</si>
  <si>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</si>
  <si>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</si>
  <si>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</si>
  <si>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</si>
  <si>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</si>
  <si>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</si>
  <si>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</si>
  <si>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</si>
  <si>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</si>
  <si>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</si>
  <si>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</si>
  <si>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</si>
  <si>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</si>
  <si>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</si>
  <si>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</si>
  <si>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</si>
  <si>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</si>
  <si>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</si>
  <si>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</si>
  <si>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</si>
  <si>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</si>
  <si>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</si>
  <si>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</si>
  <si>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</si>
  <si>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</si>
  <si>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</si>
  <si>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</si>
  <si>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</si>
  <si>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</si>
  <si>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</si>
  <si>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</si>
  <si>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</si>
  <si>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</si>
  <si>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</si>
  <si>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</si>
  <si>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</si>
  <si>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</si>
  <si>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</si>
  <si>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</si>
  <si>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</si>
  <si>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</si>
  <si>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</si>
  <si>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</si>
  <si>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</si>
  <si>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</si>
  <si>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</si>
  <si>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</si>
  <si>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</si>
  <si>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</si>
  <si>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</si>
  <si>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</si>
  <si>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</si>
  <si>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</si>
  <si>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</si>
  <si>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</si>
  <si>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</si>
  <si>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</si>
  <si>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</si>
  <si>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</si>
  <si>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</si>
  <si>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</si>
  <si>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</si>
  <si>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</si>
  <si>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</si>
  <si>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</si>
  <si>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</si>
  <si>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</si>
  <si>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</si>
  <si>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</si>
  <si>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</si>
  <si>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</si>
  <si>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</si>
  <si>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</si>
  <si>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</si>
  <si>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</si>
  <si>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</si>
  <si>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</si>
  <si>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</si>
  <si>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</si>
  <si>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</si>
  <si>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</si>
  <si>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</si>
  <si>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</si>
  <si>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</si>
  <si>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</si>
  <si>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</si>
  <si>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</si>
  <si>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</si>
  <si>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</si>
  <si>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</si>
  <si>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</si>
  <si>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</si>
  <si>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</si>
  <si>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</si>
  <si>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</si>
  <si>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</si>
  <si>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</si>
  <si>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</si>
  <si>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</si>
  <si>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</si>
  <si>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</si>
  <si>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</si>
  <si>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</si>
  <si>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</si>
  <si>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</si>
  <si>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</si>
  <si>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</si>
  <si>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</si>
  <si>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</si>
  <si>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</si>
  <si>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</si>
  <si>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</si>
  <si>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</si>
  <si>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</si>
  <si>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</si>
  <si>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</si>
  <si>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</si>
  <si>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</si>
  <si>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</si>
  <si>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</si>
  <si>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</si>
  <si>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</si>
  <si>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</si>
  <si>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</si>
  <si>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</si>
  <si>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</si>
  <si>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</si>
  <si>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</si>
  <si>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</si>
  <si>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</si>
  <si>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</si>
  <si>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</si>
  <si>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</si>
  <si>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</si>
  <si>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</si>
  <si>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</si>
  <si>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</si>
  <si>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</si>
  <si>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</si>
  <si>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</si>
  <si>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</si>
  <si>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</si>
  <si>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</si>
  <si>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</si>
  <si>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</si>
  <si>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</si>
  <si>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</si>
  <si>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</si>
  <si>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</si>
  <si>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</si>
  <si>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</si>
  <si>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</si>
  <si>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</si>
  <si>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</si>
  <si>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</si>
  <si>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</si>
  <si>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</si>
  <si>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</si>
  <si>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</si>
  <si>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</si>
  <si>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</si>
  <si>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</si>
  <si>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</si>
  <si>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</si>
  <si>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</si>
  <si>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</si>
  <si>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</si>
  <si>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</si>
  <si>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</si>
  <si>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</si>
  <si>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</si>
  <si>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</si>
  <si>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</si>
  <si>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</si>
  <si>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</si>
  <si>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</si>
  <si>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</si>
  <si>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</si>
  <si>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</si>
  <si>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</si>
  <si>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</si>
  <si>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</si>
  <si>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</si>
  <si>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</si>
  <si>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</si>
  <si>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</si>
  <si>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</si>
  <si>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</si>
  <si>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</si>
  <si>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</si>
  <si>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</si>
  <si>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</si>
  <si>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</si>
  <si>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</si>
  <si>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</si>
  <si>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</si>
  <si>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</si>
  <si>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</si>
  <si>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</si>
  <si>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</si>
  <si>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</si>
  <si>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</si>
  <si>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</si>
  <si>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</si>
  <si>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</si>
  <si>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</si>
  <si>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</si>
  <si>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</si>
  <si>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</si>
  <si>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</si>
  <si>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</si>
  <si>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</si>
  <si>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</si>
  <si>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</si>
  <si>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</si>
  <si>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</si>
  <si>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</si>
  <si>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</si>
  <si>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</si>
  <si>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</si>
  <si>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</si>
  <si>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</si>
  <si>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</si>
  <si>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</si>
  <si>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</si>
  <si>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</si>
  <si>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</si>
  <si>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</si>
  <si>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</si>
  <si>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</si>
  <si>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</si>
  <si>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</si>
  <si>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</si>
  <si>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</si>
  <si>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</si>
  <si>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</si>
  <si>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</si>
  <si>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</si>
  <si>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</si>
  <si>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</si>
  <si>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</si>
  <si>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</si>
  <si>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</si>
  <si>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</si>
  <si>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</si>
  <si>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</si>
  <si>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</si>
  <si>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</si>
  <si>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</si>
  <si>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</si>
  <si>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</si>
  <si>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</si>
  <si>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</si>
  <si>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</si>
  <si>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</si>
  <si>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</si>
  <si>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</si>
  <si>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</si>
  <si>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</si>
  <si>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</si>
  <si>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</si>
  <si>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</si>
  <si>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</si>
  <si>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</si>
  <si>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</si>
  <si>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</si>
  <si>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</si>
  <si>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</si>
  <si>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</si>
  <si>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</si>
  <si>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</si>
  <si>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</si>
  <si>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</si>
  <si>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</si>
  <si>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</si>
  <si>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</si>
  <si>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</si>
  <si>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</si>
  <si>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</si>
  <si>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</si>
  <si>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</si>
  <si>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</si>
  <si>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</si>
  <si>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</si>
  <si>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</si>
  <si>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</si>
  <si>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</si>
  <si>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</si>
  <si>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</si>
  <si>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</si>
  <si>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</si>
  <si>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</si>
  <si>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</si>
  <si>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</si>
  <si>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</si>
  <si>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</si>
  <si>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</si>
  <si>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</si>
  <si>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</si>
  <si>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</si>
  <si>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</si>
  <si>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</si>
  <si>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</si>
  <si>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</si>
  <si>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</si>
  <si>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</si>
  <si>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</si>
  <si>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</si>
  <si>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</si>
  <si>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</si>
  <si>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</si>
  <si>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</si>
  <si>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</si>
  <si>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</si>
  <si>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</si>
  <si>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</si>
  <si>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</si>
  <si>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</si>
  <si>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</si>
  <si>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</si>
  <si>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</si>
  <si>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</si>
  <si>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</si>
  <si>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</si>
  <si>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</si>
  <si>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</si>
  <si>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</si>
  <si>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</si>
  <si>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</si>
  <si>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</si>
  <si>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</si>
  <si>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</si>
  <si>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</si>
  <si>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</si>
  <si>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</si>
  <si>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</si>
  <si>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</si>
  <si>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</si>
  <si>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</si>
  <si>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</si>
  <si>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</si>
  <si>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</si>
  <si>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</si>
  <si>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</si>
  <si>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</si>
  <si>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</si>
  <si>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</si>
  <si>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</si>
  <si>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</si>
  <si>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</si>
  <si>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</si>
  <si>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</si>
  <si>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</si>
  <si>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</si>
  <si>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</si>
  <si>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</si>
  <si>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</si>
  <si>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</si>
  <si>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</si>
  <si>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</si>
  <si>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</si>
  <si>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</si>
  <si>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</si>
  <si>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</si>
  <si>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</si>
  <si>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</si>
  <si>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</si>
  <si>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</si>
  <si>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</si>
  <si>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</si>
  <si>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</si>
  <si>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</si>
  <si>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</si>
  <si>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</si>
  <si>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</si>
  <si>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</si>
  <si>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</si>
  <si>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</si>
  <si>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</si>
  <si>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</si>
  <si>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</si>
  <si>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</si>
  <si>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</si>
  <si>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</si>
  <si>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</si>
  <si>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</si>
  <si>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</si>
  <si>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</si>
  <si>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</si>
  <si>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</si>
  <si>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</si>
  <si>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</si>
  <si>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</si>
  <si>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</si>
  <si>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</si>
  <si>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</si>
  <si>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</si>
  <si>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</si>
  <si>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</si>
  <si>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</si>
  <si>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</si>
  <si>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</si>
  <si>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</si>
  <si>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</si>
  <si>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</si>
  <si>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</si>
  <si>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</si>
  <si>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</si>
  <si>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</si>
  <si>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</si>
  <si>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</si>
  <si>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</si>
  <si>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</si>
  <si>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</si>
  <si>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</si>
  <si>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</si>
  <si>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</si>
  <si>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</si>
  <si>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</si>
  <si>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</si>
  <si>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</si>
  <si>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</si>
  <si>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</si>
  <si>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</si>
  <si>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</si>
  <si>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</si>
  <si>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</si>
  <si>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</si>
  <si>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</si>
  <si>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</si>
  <si>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</si>
  <si>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</si>
  <si>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</si>
  <si>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</si>
  <si>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</si>
  <si>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</si>
  <si>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</si>
  <si>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</si>
  <si>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</si>
  <si>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</si>
  <si>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</si>
  <si>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</si>
  <si>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</si>
  <si>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</si>
  <si>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</si>
  <si>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</si>
  <si>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</si>
  <si>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</si>
  <si>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</si>
  <si>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</si>
  <si>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</si>
  <si>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</si>
  <si>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</si>
  <si>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</si>
  <si>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</si>
  <si>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</si>
  <si>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</si>
  <si>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</si>
  <si>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</si>
  <si>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</si>
  <si>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</si>
  <si>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</si>
  <si>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</si>
  <si>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</si>
  <si>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</si>
  <si>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</si>
  <si>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</si>
  <si>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</si>
  <si>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</si>
  <si>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</si>
  <si>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</si>
  <si>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</si>
  <si>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</si>
  <si>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</si>
  <si>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</si>
  <si>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</si>
  <si>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</si>
  <si>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</si>
  <si>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</si>
  <si>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</si>
  <si>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</si>
  <si>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</si>
  <si>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</si>
  <si>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</si>
  <si>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</si>
  <si>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</si>
  <si>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</si>
  <si>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</si>
  <si>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</si>
  <si>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</si>
  <si>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</si>
  <si>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</si>
  <si>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</si>
  <si>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</si>
  <si>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</si>
  <si>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</si>
  <si>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</si>
  <si>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</si>
  <si>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</si>
  <si>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</si>
  <si>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</si>
  <si>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</si>
  <si>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</si>
  <si>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</si>
  <si>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</si>
  <si>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</si>
  <si>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</si>
  <si>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</si>
  <si>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</si>
  <si>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</si>
  <si>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</si>
  <si>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</si>
  <si>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</si>
  <si>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</si>
  <si>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</si>
  <si>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</si>
  <si>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</si>
  <si>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</si>
  <si>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</si>
  <si>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</si>
  <si>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</si>
  <si>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</si>
  <si>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</si>
  <si>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</si>
  <si>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</si>
  <si>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</si>
  <si>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</si>
  <si>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</si>
  <si>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</si>
  <si>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</si>
  <si>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</si>
  <si>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</si>
  <si>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</si>
  <si>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</si>
  <si>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</si>
  <si>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</si>
  <si>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</si>
  <si>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</si>
  <si>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</si>
  <si>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</si>
  <si>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</si>
  <si>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</si>
  <si>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</si>
  <si>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</si>
  <si>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</si>
  <si>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</si>
  <si>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</si>
  <si>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</si>
  <si>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</si>
  <si>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</si>
  <si>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</si>
  <si>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</si>
  <si>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</si>
  <si>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</si>
  <si>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</si>
  <si>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</si>
  <si>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</si>
  <si>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</si>
  <si>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</si>
  <si>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</si>
  <si>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</si>
  <si>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</si>
  <si>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</si>
  <si>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</si>
  <si>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</si>
  <si>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</si>
  <si>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</si>
  <si>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</si>
  <si>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</si>
  <si>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</si>
  <si>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</si>
  <si>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</si>
  <si>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</si>
  <si>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</si>
  <si>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</si>
  <si>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</si>
  <si>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</si>
  <si>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</si>
  <si>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</si>
  <si>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</si>
  <si>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</si>
  <si>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</si>
  <si>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</si>
  <si>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</si>
  <si>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</si>
  <si>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</si>
  <si>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</si>
  <si>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</si>
  <si>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</si>
  <si>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</si>
  <si>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</si>
  <si>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</si>
  <si>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</si>
  <si>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</si>
  <si>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</si>
  <si>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</si>
  <si>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</si>
  <si>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</si>
  <si>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</si>
  <si>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</si>
  <si>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</si>
  <si>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</si>
  <si>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</si>
  <si>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</si>
  <si>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</si>
  <si>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</si>
  <si>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</si>
  <si>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</si>
  <si>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</si>
  <si>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</si>
  <si>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</si>
  <si>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</si>
  <si>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</si>
  <si>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</si>
  <si>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</si>
  <si>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</si>
  <si>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</si>
  <si>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</si>
  <si>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</si>
  <si>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</si>
  <si>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</si>
  <si>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</si>
  <si>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</si>
  <si>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</si>
  <si>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</si>
  <si>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</si>
  <si>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</si>
  <si>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</si>
  <si>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</si>
  <si>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</si>
  <si>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</si>
  <si>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</si>
  <si>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</si>
  <si>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</si>
  <si>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</si>
  <si>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</si>
  <si>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</si>
  <si>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</si>
  <si>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</si>
  <si>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</si>
  <si>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</si>
  <si>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</si>
  <si>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</si>
  <si>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</si>
  <si>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</si>
  <si>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</si>
  <si>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</si>
  <si>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</si>
  <si>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</si>
  <si>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</si>
  <si>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</si>
  <si>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</si>
  <si>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</si>
  <si>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</si>
  <si>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</si>
  <si>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</si>
  <si>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</si>
  <si>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</si>
  <si>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</si>
  <si>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</si>
  <si>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</si>
  <si>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</si>
  <si>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</si>
  <si>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</si>
  <si>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</si>
  <si>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</si>
  <si>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</si>
  <si>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</si>
  <si>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</si>
  <si>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</si>
  <si>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</si>
  <si>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</si>
  <si>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</si>
  <si>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</si>
  <si>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</si>
  <si>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</si>
  <si>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</si>
  <si>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</si>
  <si>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</si>
  <si>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</si>
  <si>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</si>
  <si>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</si>
  <si>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</si>
  <si>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</si>
  <si>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</si>
  <si>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</si>
  <si>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</si>
  <si>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</si>
  <si>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</si>
  <si>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</si>
  <si>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</si>
  <si>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</si>
  <si>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</si>
  <si>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</si>
  <si>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</si>
  <si>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</si>
  <si>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</si>
  <si>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</si>
  <si>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</si>
  <si>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</si>
  <si>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</si>
  <si>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</si>
  <si>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</si>
  <si>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</si>
  <si>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</si>
  <si>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</si>
  <si>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</si>
  <si>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</si>
  <si>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</si>
  <si>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</si>
  <si>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</si>
  <si>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</si>
  <si>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</si>
  <si>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</si>
  <si>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</si>
  <si>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</si>
  <si>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</si>
  <si>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</si>
  <si>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</si>
  <si>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</si>
  <si>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</si>
  <si>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</si>
  <si>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</si>
  <si>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</si>
  <si>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</si>
  <si>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</si>
  <si>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</si>
  <si>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</si>
  <si>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</si>
  <si>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</si>
  <si>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</si>
  <si>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</si>
  <si>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</si>
  <si>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</si>
  <si>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</si>
  <si>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</si>
  <si>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</si>
  <si>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</si>
  <si>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</si>
  <si>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</si>
  <si>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</si>
  <si>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</si>
  <si>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</si>
  <si>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</si>
  <si>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</si>
  <si>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</si>
  <si>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</si>
  <si>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</si>
  <si>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</si>
  <si>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</si>
  <si>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</si>
  <si>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</si>
  <si>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</si>
  <si>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</si>
  <si>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</si>
  <si>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</si>
  <si>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</si>
  <si>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</si>
  <si>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</si>
  <si>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</si>
  <si>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</si>
  <si>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</si>
  <si>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</si>
  <si>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</si>
  <si>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</si>
  <si>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</si>
  <si>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</si>
  <si>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</si>
  <si>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</si>
  <si>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</si>
  <si>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</si>
  <si>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</si>
  <si>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</si>
  <si>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</si>
  <si>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</si>
  <si>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</si>
  <si>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</si>
  <si>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</si>
  <si>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</si>
  <si>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</si>
  <si>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</si>
  <si>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</si>
  <si>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</si>
  <si>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</si>
  <si>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</si>
  <si>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</si>
  <si>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</si>
  <si>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</si>
  <si>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</si>
  <si>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</si>
  <si>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</si>
  <si>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</si>
  <si>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</si>
  <si>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</si>
  <si>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</si>
  <si>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</si>
  <si>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</si>
  <si>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</si>
  <si>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</si>
  <si>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</si>
  <si>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</si>
  <si>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</si>
  <si>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</si>
  <si>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</si>
  <si>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</si>
  <si>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</si>
  <si>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</si>
  <si>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</si>
  <si>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</si>
  <si>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</si>
  <si>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</si>
  <si>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</si>
  <si>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</si>
  <si>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</si>
  <si>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</si>
  <si>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</si>
  <si>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</si>
  <si>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</si>
  <si>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</si>
  <si>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</si>
  <si>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</si>
  <si>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</si>
  <si>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</si>
  <si>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</si>
  <si>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</si>
  <si>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</si>
  <si>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</si>
  <si>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</si>
  <si>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</si>
  <si>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</si>
  <si>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</si>
  <si>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</si>
  <si>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</si>
  <si>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</si>
  <si>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</si>
  <si>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</si>
  <si>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</si>
  <si>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</si>
  <si>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</si>
  <si>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</si>
  <si>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</si>
  <si>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</si>
  <si>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</si>
  <si>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</si>
  <si>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</si>
  <si>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</si>
  <si>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</si>
  <si>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</si>
  <si>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</si>
  <si>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</si>
  <si>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</si>
  <si>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</si>
  <si>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</si>
  <si>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</si>
  <si>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</si>
  <si>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</si>
  <si>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</si>
  <si>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</si>
  <si>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</si>
  <si>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</si>
  <si>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</si>
  <si>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</si>
  <si>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</si>
  <si>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</si>
  <si>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</si>
  <si>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</si>
  <si>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</si>
  <si>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</si>
  <si>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</si>
  <si>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</si>
  <si>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</si>
  <si>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</si>
  <si>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</si>
  <si>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</si>
  <si>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</si>
  <si>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</si>
  <si>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</si>
  <si>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</si>
  <si>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</si>
  <si>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</si>
  <si>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</si>
  <si>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</si>
  <si>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</si>
  <si>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</si>
  <si>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</si>
  <si>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</si>
  <si>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</si>
  <si>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</si>
  <si>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</si>
  <si>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</si>
  <si>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</si>
  <si>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</si>
  <si>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</si>
  <si>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</si>
  <si>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</si>
  <si>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</si>
  <si>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</si>
  <si>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</si>
  <si>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</si>
  <si>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</si>
  <si>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</si>
  <si>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</si>
  <si>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</si>
  <si>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</si>
  <si>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</si>
  <si>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</si>
  <si>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</si>
  <si>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</si>
  <si>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</si>
  <si>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</si>
  <si>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</si>
  <si>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</si>
  <si>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</si>
  <si>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</si>
  <si>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</si>
  <si>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</si>
  <si>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</si>
  <si>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</si>
  <si>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</si>
  <si>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</si>
  <si>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</si>
  <si>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</si>
  <si>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</si>
  <si>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</si>
  <si>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</si>
  <si>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</si>
  <si>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</si>
  <si>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</si>
  <si>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</si>
  <si>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</si>
  <si>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</si>
  <si>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</si>
  <si>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</si>
  <si>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</si>
  <si>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</si>
  <si>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</si>
  <si>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</si>
  <si>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</si>
  <si>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</si>
  <si>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</si>
  <si>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</si>
  <si>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</si>
  <si>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</si>
  <si>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</si>
  <si>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</si>
  <si>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</si>
  <si>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</si>
  <si>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</si>
  <si>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</si>
  <si>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</si>
  <si>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</si>
  <si>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</si>
  <si>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</si>
  <si>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</si>
  <si>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</si>
  <si>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</si>
  <si>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</si>
  <si>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</si>
  <si>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</si>
  <si>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</si>
  <si>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</si>
  <si>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</si>
  <si>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</si>
  <si>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</si>
  <si>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</si>
  <si>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</si>
  <si>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</si>
  <si>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</si>
  <si>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</si>
  <si>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</si>
  <si>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</si>
  <si>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</si>
  <si>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</si>
  <si>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</si>
  <si>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</si>
  <si>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</si>
  <si>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</si>
  <si>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</si>
  <si>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</si>
  <si>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</si>
  <si>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</si>
  <si>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</si>
  <si>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</si>
  <si>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</si>
  <si>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</si>
  <si>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</si>
  <si>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</si>
  <si>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</si>
  <si>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</si>
  <si>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</si>
  <si>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</si>
  <si>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</si>
  <si>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</si>
  <si>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</si>
  <si>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</si>
  <si>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</si>
  <si>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</si>
  <si>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</si>
  <si>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</si>
  <si>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</si>
  <si>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</si>
  <si>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</si>
  <si>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</si>
  <si>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</si>
  <si>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</si>
  <si>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</si>
  <si>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</si>
  <si>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</si>
  <si>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</si>
  <si>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</si>
  <si>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</si>
  <si>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</si>
  <si>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</si>
  <si>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</si>
  <si>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</si>
  <si>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</si>
  <si>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</si>
  <si>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</si>
  <si>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</si>
  <si>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</si>
  <si>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</si>
  <si>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</si>
  <si>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</si>
  <si>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</si>
  <si>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</si>
  <si>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</si>
  <si>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</si>
  <si>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</si>
  <si>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</si>
  <si>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</si>
  <si>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</si>
  <si>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</si>
  <si>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</si>
  <si>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</si>
  <si>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</si>
  <si>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</si>
  <si>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</si>
  <si>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</si>
  <si>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</si>
  <si>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</si>
  <si>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</si>
  <si>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</si>
  <si>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</si>
  <si>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</si>
  <si>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</si>
  <si>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</si>
  <si>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</si>
  <si>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</si>
  <si>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</si>
  <si>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</si>
  <si>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</si>
  <si>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</si>
  <si>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</si>
  <si>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</si>
  <si>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</si>
  <si>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</si>
  <si>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</si>
  <si>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</si>
  <si>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</si>
  <si>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</si>
  <si>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</si>
  <si>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</si>
  <si>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</si>
  <si>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</si>
  <si>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</si>
  <si>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</si>
  <si>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</si>
  <si>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</si>
  <si>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</si>
  <si>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</si>
  <si>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</si>
  <si>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</si>
  <si>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</si>
  <si>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</si>
  <si>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</si>
  <si>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</si>
  <si>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</si>
  <si>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</si>
  <si>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</si>
  <si>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</si>
  <si>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</si>
  <si>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</si>
  <si>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</si>
  <si>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</si>
  <si>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</si>
  <si>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</si>
  <si>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</si>
  <si>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</si>
  <si>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</si>
  <si>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</si>
  <si>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</si>
  <si>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</si>
  <si>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</si>
  <si>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</si>
  <si>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</si>
  <si>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</si>
  <si>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</si>
  <si>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</si>
  <si>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</si>
  <si>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</si>
  <si>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</si>
  <si>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</si>
  <si>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</si>
  <si>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</si>
  <si>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</si>
  <si>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</si>
  <si>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</si>
  <si>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</si>
  <si>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</si>
  <si>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</si>
  <si>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</si>
  <si>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</si>
  <si>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</si>
  <si>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</si>
  <si>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</si>
  <si>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</si>
  <si>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</si>
  <si>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</si>
  <si>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</si>
  <si>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</si>
  <si>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</si>
  <si>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</si>
  <si>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</si>
  <si>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</si>
  <si>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</si>
  <si>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</si>
  <si>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</si>
  <si>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</si>
  <si>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</si>
  <si>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</si>
  <si>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</si>
  <si>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</si>
  <si>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</si>
  <si>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</si>
  <si>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</si>
  <si>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</si>
  <si>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</si>
  <si>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</si>
  <si>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</si>
  <si>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</si>
  <si>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</si>
  <si>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</si>
  <si>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</si>
  <si>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</si>
  <si>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</si>
  <si>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</si>
  <si>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</si>
  <si>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</si>
  <si>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</si>
  <si>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</si>
  <si>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</si>
  <si>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</si>
  <si>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</si>
  <si>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</si>
  <si>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</si>
  <si>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</si>
  <si>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</si>
  <si>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</si>
  <si>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</si>
  <si>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</si>
  <si>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</si>
  <si>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</si>
  <si>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</si>
  <si>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</si>
  <si>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</si>
  <si>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</si>
  <si>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</si>
  <si>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</si>
  <si>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</si>
  <si>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</si>
  <si>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</si>
  <si>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</si>
  <si>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</si>
  <si>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</si>
  <si>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</si>
  <si>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</si>
  <si>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</si>
  <si>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</si>
  <si>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</si>
  <si>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</si>
  <si>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</si>
  <si>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</si>
  <si>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</si>
  <si>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</si>
  <si>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</si>
  <si>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</si>
  <si>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</si>
  <si>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</si>
  <si>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</si>
  <si>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</si>
  <si>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</si>
  <si>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</si>
  <si>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</si>
  <si>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</si>
  <si>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</si>
  <si>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</si>
  <si>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</si>
  <si>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</si>
  <si>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</si>
  <si>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</si>
  <si>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</si>
  <si>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</si>
  <si>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</si>
  <si>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</si>
  <si>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</si>
  <si>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</si>
  <si>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</si>
  <si>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</si>
  <si>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</si>
  <si>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</si>
  <si>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</si>
  <si>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</si>
  <si>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</si>
  <si>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</si>
  <si>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</si>
  <si>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</si>
  <si>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</si>
  <si>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</si>
  <si>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</si>
  <si>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</si>
  <si>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</si>
  <si>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</si>
  <si>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</si>
  <si>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</si>
  <si>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</si>
  <si>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</si>
  <si>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</si>
  <si>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</si>
  <si>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</si>
  <si>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</si>
  <si>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</si>
  <si>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</si>
  <si>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</si>
  <si>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</si>
  <si>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</si>
  <si>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</si>
  <si>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</si>
  <si>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</si>
  <si>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</si>
  <si>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</si>
  <si>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</si>
  <si>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</si>
  <si>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</si>
  <si>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</si>
  <si>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</si>
  <si>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</si>
  <si>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</si>
  <si>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</si>
  <si>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</si>
  <si>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</si>
  <si>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</si>
  <si>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</si>
  <si>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</si>
  <si>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</si>
  <si>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</si>
  <si>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</si>
  <si>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</si>
  <si>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</si>
  <si>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</si>
  <si>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</si>
  <si>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</si>
  <si>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</si>
  <si>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</si>
  <si>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</si>
  <si>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</si>
  <si>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</si>
  <si>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</si>
  <si>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</si>
  <si>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</si>
  <si>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</si>
  <si>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</si>
  <si>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</si>
  <si>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</si>
  <si>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</si>
  <si>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</si>
  <si>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</si>
  <si>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</si>
  <si>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</si>
  <si>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</si>
  <si>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</si>
  <si>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</si>
  <si>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</si>
  <si>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</si>
  <si>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</si>
  <si>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</si>
  <si>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</si>
  <si>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</si>
  <si>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</si>
  <si>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</si>
  <si>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</si>
  <si>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</si>
  <si>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</si>
  <si>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</si>
  <si>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</si>
  <si>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</si>
  <si>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</si>
  <si>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</si>
  <si>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</si>
  <si>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</si>
  <si>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</si>
  <si>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</si>
  <si>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</si>
  <si>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</si>
  <si>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</si>
  <si>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</si>
  <si>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</si>
  <si>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</si>
  <si>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</si>
  <si>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</si>
  <si>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</si>
  <si>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</si>
  <si>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</si>
  <si>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</si>
  <si>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</si>
  <si>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</si>
  <si>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</si>
  <si>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</si>
  <si>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</si>
  <si>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</si>
  <si>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</si>
  <si>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</si>
  <si>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</si>
  <si>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</si>
  <si>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</si>
  <si>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</si>
  <si>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</si>
  <si>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</si>
  <si>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</si>
  <si>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</si>
  <si>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</si>
  <si>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</si>
  <si>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</si>
  <si>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</si>
  <si>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</si>
  <si>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</si>
  <si>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</si>
  <si>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</si>
  <si>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</si>
  <si>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</si>
  <si>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</si>
  <si>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</si>
  <si>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</si>
  <si>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</si>
  <si>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</si>
  <si>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</si>
  <si>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</si>
  <si>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</si>
  <si>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</si>
  <si>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</si>
  <si>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</si>
  <si>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</si>
  <si>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</si>
  <si>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</si>
  <si>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</si>
  <si>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</si>
  <si>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</si>
  <si>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</si>
  <si>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</si>
  <si>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</si>
  <si>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</si>
  <si>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</si>
  <si>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</si>
  <si>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</si>
  <si>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</si>
  <si>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</si>
  <si>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</si>
  <si>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</si>
  <si>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</si>
  <si>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</si>
  <si>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</si>
  <si>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</si>
  <si>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</si>
  <si>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</si>
  <si>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</si>
  <si>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</si>
  <si>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</si>
  <si>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</si>
  <si>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</si>
  <si>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</si>
  <si>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</si>
  <si>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</si>
  <si>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</si>
  <si>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</si>
  <si>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</si>
  <si>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</si>
  <si>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</si>
  <si>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</si>
  <si>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</si>
  <si>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</si>
  <si>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</si>
  <si>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</si>
  <si>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</si>
  <si>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</si>
  <si>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</si>
  <si>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</si>
  <si>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</si>
  <si>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</si>
  <si>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</si>
  <si>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</si>
  <si>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</si>
  <si>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</si>
  <si>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</si>
  <si>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</si>
  <si>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</si>
  <si>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</si>
  <si>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</si>
  <si>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</si>
  <si>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</si>
  <si>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</si>
  <si>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</si>
  <si>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</si>
  <si>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</si>
  <si>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</si>
  <si>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</si>
  <si>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</si>
  <si>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</si>
  <si>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</si>
  <si>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</si>
  <si>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</si>
  <si>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</si>
  <si>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</si>
  <si>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</si>
  <si>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</si>
  <si>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</si>
  <si>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</si>
  <si>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</si>
  <si>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</si>
  <si>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</si>
  <si>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</si>
  <si>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</si>
  <si>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</si>
  <si>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</si>
  <si>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</si>
  <si>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</si>
  <si>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</si>
  <si>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</si>
  <si>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</si>
  <si>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</si>
  <si>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</si>
  <si>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</si>
  <si>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</si>
  <si>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</si>
  <si>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</si>
  <si>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</si>
  <si>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</si>
  <si>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</si>
  <si>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</si>
  <si>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</si>
  <si>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</si>
  <si>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</si>
  <si>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</si>
  <si>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</si>
  <si>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</si>
  <si>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</si>
  <si>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</si>
  <si>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</si>
  <si>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</si>
  <si>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</si>
  <si>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</si>
  <si>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</si>
  <si>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</si>
  <si>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</si>
  <si>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</si>
  <si>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</si>
  <si>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</si>
  <si>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</si>
  <si>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</si>
  <si>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</si>
  <si>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</si>
  <si>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</si>
  <si>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</si>
  <si>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</si>
  <si>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</si>
  <si>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</si>
  <si>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</si>
  <si>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</si>
  <si>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</si>
  <si>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</si>
  <si>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</si>
  <si>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</si>
  <si>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</si>
  <si>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</si>
  <si>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</si>
  <si>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</si>
  <si>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</si>
  <si>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</si>
  <si>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</si>
  <si>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</si>
  <si>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</si>
  <si>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</si>
  <si>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</si>
  <si>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</si>
  <si>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</si>
  <si>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</si>
  <si>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</si>
  <si>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</si>
  <si>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</si>
  <si>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</si>
  <si>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</si>
  <si>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</si>
  <si>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</si>
  <si>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</si>
  <si>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</si>
  <si>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</si>
  <si>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</si>
  <si>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</si>
  <si>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</si>
  <si>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</si>
  <si>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</si>
  <si>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</si>
  <si>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</si>
  <si>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</si>
  <si>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</si>
  <si>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</si>
  <si>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</si>
  <si>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</si>
  <si>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</si>
  <si>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</si>
  <si>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</si>
  <si>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</si>
  <si>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</si>
  <si>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</si>
  <si>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</si>
  <si>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</si>
  <si>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</si>
  <si>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</si>
  <si>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</si>
  <si>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</si>
  <si>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</si>
  <si>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</si>
  <si>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</si>
  <si>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</si>
  <si>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</si>
  <si>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</si>
  <si>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</si>
  <si>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</si>
  <si>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</si>
  <si>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</si>
  <si>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</si>
  <si>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</si>
  <si>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</si>
  <si>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</si>
  <si>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</si>
  <si>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</si>
  <si>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</si>
  <si>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</si>
  <si>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</si>
  <si>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</si>
  <si>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</si>
  <si>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</si>
  <si>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</si>
  <si>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</si>
  <si>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</si>
  <si>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</si>
  <si>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</si>
  <si>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</si>
  <si>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</si>
  <si>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</si>
  <si>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</si>
  <si>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</si>
  <si>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</si>
  <si>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</si>
  <si>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</si>
  <si>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</si>
  <si>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</si>
  <si>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</si>
  <si>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</si>
  <si>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</si>
  <si>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</si>
  <si>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</si>
  <si>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</si>
  <si>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</si>
  <si>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</si>
  <si>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</si>
  <si>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</si>
  <si>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</si>
  <si>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</si>
  <si>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</si>
  <si>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</si>
  <si>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</si>
  <si>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</si>
  <si>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</si>
  <si>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</si>
  <si>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</si>
  <si>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</si>
  <si>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</si>
  <si>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</si>
  <si>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</si>
  <si>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</si>
  <si>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</si>
  <si>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</si>
  <si>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</si>
  <si>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</si>
  <si>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</si>
  <si>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</si>
  <si>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</si>
  <si>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</si>
  <si>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</si>
  <si>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</si>
  <si>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</si>
  <si>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</si>
  <si>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</si>
  <si>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</si>
  <si>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</si>
  <si>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</si>
  <si>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</si>
  <si>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</si>
  <si>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</si>
  <si>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</si>
  <si>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</si>
  <si>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</si>
  <si>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</si>
  <si>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</si>
  <si>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</si>
  <si>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</si>
  <si>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</si>
  <si>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</si>
  <si>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</si>
  <si>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</si>
  <si>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</si>
  <si>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</si>
  <si>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</si>
  <si>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</si>
  <si>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</si>
  <si>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</si>
  <si>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</si>
  <si>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</si>
  <si>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</si>
  <si>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</si>
  <si>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</si>
  <si>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</si>
  <si>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</si>
  <si>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</si>
  <si>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</si>
  <si>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</si>
  <si>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</si>
  <si>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</si>
  <si>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</si>
  <si>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</si>
  <si>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</si>
  <si>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</si>
  <si>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</si>
  <si>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</si>
  <si>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</si>
  <si>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</si>
  <si>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</si>
  <si>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</si>
  <si>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</si>
  <si>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</si>
  <si>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</si>
  <si>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</si>
  <si>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</si>
  <si>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</si>
  <si>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</si>
  <si>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</si>
  <si>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</si>
  <si>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</si>
  <si>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</si>
  <si>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</si>
  <si>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</si>
  <si>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</si>
  <si>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</si>
  <si>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</si>
  <si>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</si>
  <si>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</si>
  <si>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</si>
  <si>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</si>
  <si>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</si>
  <si>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</si>
  <si>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</si>
  <si>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</si>
  <si>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</si>
  <si>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</si>
  <si>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</si>
  <si>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</si>
  <si>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</si>
  <si>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</si>
  <si>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</si>
  <si>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</si>
  <si>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</si>
  <si>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</si>
  <si>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</si>
  <si>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</si>
  <si>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</si>
  <si>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</si>
  <si>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</si>
  <si>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</si>
  <si>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</si>
  <si>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</si>
  <si>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</si>
  <si>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</si>
  <si>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</si>
  <si>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</si>
  <si>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</si>
  <si>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</si>
  <si>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</si>
  <si>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</si>
  <si>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</si>
  <si>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</si>
  <si>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</si>
  <si>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</si>
  <si>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</si>
  <si>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</si>
  <si>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</si>
  <si>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</si>
  <si>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</si>
  <si>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</si>
  <si>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</si>
  <si>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</si>
  <si>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</si>
  <si>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</si>
  <si>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</si>
  <si>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</si>
  <si>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</si>
  <si>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</si>
  <si>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</si>
  <si>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</si>
  <si>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</si>
  <si>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</si>
  <si>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</si>
  <si>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</si>
  <si>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</si>
  <si>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</si>
  <si>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</si>
  <si>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</si>
  <si>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</si>
  <si>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</si>
  <si>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</si>
  <si>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</si>
  <si>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</si>
  <si>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</si>
  <si>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</si>
  <si>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</si>
  <si>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</si>
  <si>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</si>
  <si>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</si>
  <si>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</si>
  <si>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</si>
  <si>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</si>
  <si>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</si>
  <si>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</si>
  <si>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</si>
  <si>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</si>
  <si>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</si>
  <si>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</si>
  <si>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</si>
  <si>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</si>
  <si>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</si>
  <si>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</si>
  <si>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</si>
  <si>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</si>
  <si>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</si>
  <si>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</si>
  <si>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</si>
  <si>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</si>
  <si>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</si>
  <si>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</si>
  <si>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</si>
  <si>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</si>
  <si>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</si>
  <si>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</si>
  <si>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</si>
  <si>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</si>
  <si>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</si>
  <si>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</si>
  <si>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</si>
  <si>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</si>
  <si>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</si>
  <si>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</si>
  <si>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</si>
  <si>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</si>
  <si>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</si>
  <si>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</si>
  <si>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</si>
  <si>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</si>
  <si>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</si>
  <si>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</si>
  <si>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</si>
  <si>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</si>
  <si>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</si>
  <si>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</si>
  <si>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</si>
  <si>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</si>
  <si>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</si>
  <si>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</si>
  <si>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</si>
  <si>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</si>
  <si>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</si>
  <si>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</si>
  <si>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</si>
  <si>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</si>
  <si>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</si>
  <si>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</si>
  <si>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</si>
  <si>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</si>
  <si>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</si>
  <si>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</si>
  <si>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</si>
  <si>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</si>
  <si>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</si>
  <si>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</si>
  <si>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</si>
  <si>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</si>
  <si>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</si>
  <si>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</si>
  <si>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</si>
  <si>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</si>
  <si>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</si>
  <si>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</si>
  <si>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</si>
  <si>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</si>
  <si>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</si>
  <si>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</si>
  <si>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</si>
  <si>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</si>
  <si>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</si>
  <si>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</si>
  <si>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</si>
  <si>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</si>
  <si>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</si>
  <si>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</si>
  <si>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</si>
  <si>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</si>
  <si>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</si>
  <si>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</si>
  <si>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</si>
  <si>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</si>
  <si>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</si>
  <si>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</si>
  <si>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</si>
  <si>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</si>
  <si>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</si>
  <si>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</si>
  <si>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</si>
  <si>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</si>
  <si>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</si>
  <si>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</si>
  <si>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</si>
  <si>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</si>
  <si>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</si>
  <si>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</si>
  <si>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</si>
  <si>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</si>
  <si>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</si>
  <si>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</si>
  <si>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</si>
  <si>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</si>
  <si>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</si>
  <si>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</si>
  <si>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</si>
  <si>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</si>
  <si>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</si>
  <si>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</si>
  <si>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</si>
  <si>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</si>
  <si>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</si>
  <si>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</si>
  <si>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</si>
  <si>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</si>
  <si>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</si>
  <si>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</si>
  <si>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</si>
  <si>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</si>
  <si>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</si>
  <si>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</si>
  <si>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</si>
  <si>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</si>
  <si>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</si>
  <si>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</si>
  <si>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</si>
  <si>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</si>
  <si>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</si>
  <si>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</si>
  <si>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</si>
  <si>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</si>
  <si>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</si>
  <si>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</si>
  <si>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</si>
  <si>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</si>
  <si>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</si>
  <si>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</si>
  <si>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</si>
  <si>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</si>
  <si>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</si>
  <si>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</si>
  <si>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</si>
  <si>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</si>
  <si>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</si>
  <si>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</si>
  <si>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</si>
  <si>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</si>
  <si>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</si>
  <si>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</si>
  <si>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</si>
  <si>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</si>
  <si>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</si>
  <si>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</si>
  <si>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</si>
  <si>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</si>
  <si>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</si>
  <si>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</si>
  <si>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</si>
  <si>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</si>
  <si>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</si>
  <si>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</si>
  <si>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</si>
  <si>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</si>
  <si>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</si>
  <si>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</si>
  <si>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</si>
  <si>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</si>
  <si>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</si>
  <si>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</si>
  <si>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</si>
  <si>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</si>
  <si>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</si>
  <si>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</si>
  <si>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</si>
  <si>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</si>
  <si>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</si>
  <si>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</si>
  <si>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</si>
  <si>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</si>
  <si>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</si>
  <si>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</si>
  <si>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</si>
  <si>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</si>
  <si>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</si>
  <si>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</si>
  <si>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</si>
  <si>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</si>
  <si>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</si>
  <si>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</si>
  <si>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</si>
  <si>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</si>
  <si>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</si>
  <si>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</si>
  <si>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</si>
  <si>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</si>
  <si>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</si>
  <si>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</si>
  <si>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</si>
  <si>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</si>
  <si>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</si>
  <si>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</si>
  <si>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</si>
  <si>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</si>
  <si>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</si>
  <si>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</si>
  <si>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</si>
  <si>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</si>
  <si>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</si>
  <si>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</si>
  <si>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</si>
  <si>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</si>
  <si>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</si>
  <si>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</si>
  <si>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</si>
  <si>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</si>
  <si>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</si>
  <si>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</si>
  <si>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</si>
  <si>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</si>
  <si>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</si>
  <si>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</si>
  <si>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</si>
  <si>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</si>
  <si>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</si>
  <si>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</si>
  <si>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</si>
  <si>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</si>
  <si>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</si>
  <si>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</si>
  <si>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</si>
  <si>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</si>
  <si>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</si>
  <si>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</si>
  <si>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</si>
  <si>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</si>
  <si>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</si>
  <si>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</si>
  <si>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</si>
  <si>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</si>
  <si>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</si>
  <si>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</si>
  <si>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</si>
  <si>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</si>
  <si>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</si>
  <si>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</si>
  <si>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</si>
  <si>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</si>
  <si>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</si>
  <si>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</si>
  <si>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</si>
  <si>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</si>
  <si>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</si>
  <si>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</si>
  <si>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</si>
  <si>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</si>
  <si>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</si>
  <si>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</si>
  <si>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</si>
  <si>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</si>
  <si>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</si>
  <si>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</si>
  <si>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</si>
  <si>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</si>
  <si>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</si>
  <si>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</si>
  <si>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</si>
  <si>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</si>
  <si>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</si>
  <si>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</si>
  <si>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</si>
  <si>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</si>
  <si>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</si>
  <si>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</si>
  <si>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</si>
  <si>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</si>
  <si>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</si>
  <si>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</si>
  <si>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</si>
  <si>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</si>
  <si>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</si>
  <si>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</si>
  <si>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</si>
  <si>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</si>
  <si>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</si>
  <si>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</si>
  <si>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</si>
  <si>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</si>
  <si>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</si>
  <si>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</si>
  <si>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</si>
  <si>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</si>
  <si>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</si>
  <si>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</si>
  <si>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</si>
  <si>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</si>
  <si>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</si>
  <si>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</si>
  <si>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</si>
  <si>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</si>
  <si>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</si>
  <si>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</si>
  <si>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</si>
  <si>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</si>
  <si>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</si>
  <si>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</si>
  <si>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</si>
  <si>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</si>
  <si>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</si>
  <si>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</si>
  <si>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</si>
  <si>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</si>
  <si>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</si>
  <si>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</si>
  <si>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</si>
  <si>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</si>
  <si>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</si>
  <si>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</si>
  <si>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</si>
  <si>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</si>
  <si>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</si>
  <si>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</si>
  <si>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</si>
  <si>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</si>
  <si>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</si>
  <si>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</si>
  <si>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</si>
  <si>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</si>
  <si>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</si>
  <si>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</si>
  <si>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</si>
  <si>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</si>
  <si>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</si>
  <si>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</si>
  <si>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</si>
  <si>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</si>
  <si>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</si>
  <si>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</si>
  <si>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</si>
  <si>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</si>
  <si>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</si>
  <si>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</si>
  <si>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</si>
  <si>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</si>
  <si>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</si>
  <si>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</si>
  <si>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</si>
  <si>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</si>
  <si>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</si>
  <si>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</si>
  <si>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</si>
  <si>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</si>
  <si>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</si>
  <si>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</si>
  <si>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</si>
  <si>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</si>
  <si>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</si>
  <si>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</si>
  <si>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</si>
  <si>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</si>
  <si>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</si>
  <si>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</si>
  <si>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</si>
  <si>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</si>
  <si>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</si>
  <si>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</si>
  <si>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</si>
  <si>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</si>
  <si>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</si>
  <si>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</si>
  <si>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</si>
  <si>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</si>
  <si>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</si>
  <si>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</si>
  <si>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</si>
  <si>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</si>
  <si>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</si>
  <si>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</si>
  <si>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</si>
  <si>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</si>
  <si>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</si>
  <si>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</si>
  <si>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</si>
  <si>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</si>
  <si>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</si>
  <si>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</si>
  <si>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</si>
  <si>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</si>
  <si>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</si>
  <si>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</si>
  <si>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</si>
  <si>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</si>
  <si>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</si>
  <si>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</si>
  <si>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</si>
  <si>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</si>
  <si>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</si>
  <si>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</si>
  <si>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</si>
  <si>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</si>
  <si>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</si>
  <si>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</si>
  <si>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</si>
  <si>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</si>
  <si>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</si>
  <si>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</si>
  <si>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</si>
  <si>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</si>
  <si>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</si>
  <si>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</si>
  <si>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</si>
  <si>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</si>
  <si>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</si>
  <si>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</si>
  <si>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</si>
  <si>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</si>
  <si>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</si>
  <si>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</si>
  <si>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</si>
  <si>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</si>
  <si>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</si>
  <si>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</si>
  <si>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</si>
  <si>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</si>
  <si>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</si>
  <si>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</si>
  <si>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</si>
  <si>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</si>
  <si>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</si>
  <si>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</si>
  <si>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</si>
  <si>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</si>
  <si>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</si>
  <si>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</si>
  <si>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</si>
  <si>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</si>
  <si>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</si>
  <si>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</si>
  <si>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</si>
  <si>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</si>
  <si>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</si>
  <si>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</si>
  <si>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</si>
  <si>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</si>
  <si>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</si>
  <si>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</si>
  <si>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</si>
  <si>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</si>
  <si>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</si>
  <si>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</si>
  <si>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</si>
  <si>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</si>
  <si>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</si>
  <si>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</si>
  <si>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</si>
  <si>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</si>
  <si>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</si>
  <si>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</si>
  <si>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</si>
  <si>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</si>
  <si>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</si>
  <si>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</si>
  <si>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</si>
  <si>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</si>
  <si>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</si>
  <si>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</si>
  <si>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</si>
  <si>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</si>
  <si>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</si>
  <si>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</si>
  <si>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</si>
  <si>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</si>
  <si>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</si>
  <si>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</si>
  <si>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</si>
  <si>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</si>
  <si>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</si>
  <si>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</si>
  <si>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</si>
  <si>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</si>
  <si>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</si>
  <si>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</si>
  <si>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</si>
  <si>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</si>
  <si>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</si>
  <si>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</si>
  <si>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</si>
  <si>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</si>
  <si>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</si>
  <si>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</si>
  <si>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</si>
  <si>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</si>
  <si>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</si>
  <si>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</si>
  <si>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</si>
  <si>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</si>
  <si>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</si>
  <si>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</si>
  <si>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</si>
  <si>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</si>
  <si>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</si>
  <si>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</si>
  <si>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</si>
  <si>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</si>
  <si>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</si>
  <si>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</si>
  <si>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</si>
  <si>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</si>
  <si>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</si>
  <si>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</si>
  <si>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</si>
  <si>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</si>
  <si>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</si>
  <si>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</si>
  <si>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</si>
  <si>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</si>
  <si>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</si>
  <si>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</si>
  <si>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</si>
  <si>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</si>
  <si>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</si>
  <si>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</si>
  <si>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</si>
  <si>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</si>
  <si>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</si>
  <si>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</si>
  <si>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</si>
  <si>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</si>
  <si>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</si>
  <si>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</si>
  <si>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</si>
  <si>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</si>
  <si>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</si>
  <si>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</si>
  <si>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</si>
  <si>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</si>
  <si>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</si>
  <si>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</si>
  <si>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</si>
  <si>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</si>
  <si>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</si>
  <si>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</si>
  <si>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</si>
  <si>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</si>
  <si>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</si>
  <si>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</si>
  <si>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</si>
  <si>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</si>
  <si>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</si>
  <si>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</si>
  <si>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</si>
  <si>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</si>
  <si>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</si>
  <si>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</si>
  <si>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</si>
  <si>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</si>
  <si>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</si>
  <si>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</si>
  <si>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</si>
  <si>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</si>
  <si>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</si>
  <si>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</si>
  <si>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</si>
  <si>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</si>
  <si>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</si>
  <si>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</si>
  <si>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</si>
  <si>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</si>
  <si>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</si>
  <si>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</si>
  <si>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</si>
  <si>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</si>
  <si>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</si>
  <si>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</si>
  <si>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</si>
  <si>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</si>
  <si>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</si>
  <si>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</si>
  <si>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</si>
  <si>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</si>
  <si>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</si>
  <si>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</si>
  <si>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</si>
  <si>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</si>
  <si>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</si>
  <si>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</si>
  <si>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</si>
  <si>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</si>
  <si>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</si>
  <si>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</si>
  <si>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</si>
  <si>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</si>
  <si>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</si>
  <si>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</si>
  <si>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</si>
  <si>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</si>
  <si>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</si>
  <si>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</si>
  <si>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</si>
  <si>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</si>
  <si>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</si>
  <si>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</si>
  <si>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</si>
  <si>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</si>
  <si>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</si>
  <si>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</si>
  <si>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</si>
  <si>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</si>
  <si>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</si>
  <si>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</si>
  <si>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</si>
  <si>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</si>
  <si>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</si>
  <si>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</si>
  <si>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</si>
  <si>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</si>
  <si>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</si>
  <si>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</si>
  <si>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</si>
  <si>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</si>
  <si>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</si>
  <si>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</si>
  <si>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</si>
  <si>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</si>
  <si>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</si>
  <si>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</si>
  <si>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</si>
  <si>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</si>
  <si>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</si>
  <si>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</si>
  <si>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</si>
  <si>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</si>
  <si>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</si>
  <si>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</si>
  <si>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</si>
  <si>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</si>
  <si>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</si>
  <si>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</si>
  <si>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</si>
  <si>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</si>
  <si>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</si>
  <si>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</si>
  <si>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</si>
  <si>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</si>
  <si>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</si>
  <si>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</si>
  <si>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</si>
  <si>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</si>
  <si>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</si>
  <si>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</si>
  <si>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</si>
  <si>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</si>
  <si>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</si>
  <si>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</si>
  <si>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</si>
  <si>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</si>
  <si>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</si>
  <si>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</si>
  <si>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</si>
  <si>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</si>
  <si>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</si>
  <si>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</si>
  <si>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</si>
  <si>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</si>
  <si>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</si>
  <si>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</si>
  <si>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</si>
  <si>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</si>
  <si>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</si>
  <si>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</si>
  <si>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</si>
  <si>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</si>
  <si>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</si>
  <si>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</si>
  <si>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</si>
  <si>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</si>
  <si>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</si>
  <si>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</si>
  <si>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</si>
  <si>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</si>
  <si>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</si>
  <si>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</si>
  <si>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</si>
  <si>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</si>
  <si>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</si>
  <si>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</si>
  <si>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</si>
  <si>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</si>
  <si>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</si>
  <si>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</si>
  <si>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</si>
  <si>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</si>
  <si>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</si>
  <si>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</si>
  <si>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</si>
  <si>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</si>
  <si>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</si>
  <si>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</si>
  <si>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</si>
  <si>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</si>
  <si>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</si>
  <si>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</si>
  <si>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</si>
  <si>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</si>
  <si>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</si>
  <si>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</si>
  <si>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</si>
  <si>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</si>
  <si>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</si>
  <si>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</si>
  <si>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</si>
  <si>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</si>
  <si>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</si>
  <si>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</si>
  <si>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</si>
  <si>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</si>
  <si>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</si>
  <si>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</si>
  <si>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</si>
  <si>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</si>
  <si>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</si>
  <si>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</si>
  <si>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</si>
  <si>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</si>
  <si>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</si>
  <si>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</si>
  <si>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</si>
  <si>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</si>
  <si>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</si>
  <si>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</si>
  <si>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</si>
  <si>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</si>
  <si>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</si>
  <si>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</si>
  <si>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</si>
  <si>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</si>
  <si>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</si>
  <si>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</si>
  <si>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</si>
  <si>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</si>
  <si>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</si>
  <si>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</si>
  <si>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</si>
  <si>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</si>
  <si>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</si>
  <si>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</si>
  <si>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</si>
  <si>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</si>
  <si>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</si>
  <si>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</si>
  <si>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</si>
  <si>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</si>
  <si>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</si>
  <si>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</si>
  <si>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</si>
  <si>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</si>
  <si>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</si>
  <si>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</si>
  <si>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</si>
  <si>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</si>
  <si>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</si>
  <si>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</si>
  <si>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</si>
  <si>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</si>
  <si>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</si>
  <si>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</si>
  <si>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</si>
  <si>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</si>
  <si>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</si>
  <si>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</si>
  <si>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</si>
  <si>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</si>
  <si>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</si>
  <si>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</si>
  <si>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</si>
  <si>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</si>
  <si>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</si>
  <si>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</si>
  <si>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</si>
  <si>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</si>
  <si>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</si>
  <si>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</si>
  <si>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</si>
  <si>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</si>
  <si>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</si>
  <si>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</si>
  <si>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</si>
  <si>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</si>
  <si>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</si>
  <si>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</si>
  <si>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</si>
  <si>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</si>
  <si>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</si>
  <si>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</si>
  <si>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</si>
  <si>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</si>
  <si>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</si>
  <si>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</si>
  <si>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</si>
  <si>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</si>
  <si>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</si>
  <si>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</si>
  <si>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</si>
  <si>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</si>
  <si>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</si>
  <si>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</si>
  <si>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</si>
  <si>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</si>
  <si>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</si>
  <si>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</si>
  <si>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</si>
  <si>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</si>
  <si>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</si>
  <si>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</si>
  <si>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</si>
  <si>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</si>
  <si>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</si>
  <si>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</si>
  <si>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</si>
  <si>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</si>
  <si>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</si>
  <si>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</si>
  <si>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</si>
  <si>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</si>
  <si>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</si>
  <si>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</si>
  <si>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</si>
  <si>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</si>
  <si>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</si>
  <si>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</si>
  <si>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</si>
  <si>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</si>
  <si>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</si>
  <si>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</si>
  <si>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</si>
  <si>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</si>
  <si>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</si>
  <si>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</si>
  <si>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</si>
  <si>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</si>
  <si>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</si>
  <si>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</si>
  <si>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</si>
  <si>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</si>
  <si>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</si>
  <si>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</si>
  <si>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</si>
  <si>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</si>
  <si>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</si>
  <si>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</si>
  <si>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</si>
  <si>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</si>
  <si>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</si>
  <si>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</si>
  <si>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</si>
  <si>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</si>
  <si>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</si>
  <si>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</si>
  <si>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</si>
  <si>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</si>
  <si>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</si>
  <si>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</si>
  <si>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</si>
  <si>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</si>
  <si>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</si>
  <si>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</si>
  <si>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</si>
  <si>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</si>
  <si>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</si>
  <si>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</si>
  <si>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</si>
  <si>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</si>
  <si>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</si>
  <si>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</si>
  <si>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</si>
  <si>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</si>
  <si>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</si>
  <si>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</si>
  <si>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</si>
  <si>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</si>
  <si>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</si>
  <si>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</si>
  <si>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</si>
  <si>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</si>
  <si>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</si>
  <si>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</si>
  <si>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</si>
  <si>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</si>
  <si>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</si>
  <si>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</si>
  <si>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</si>
  <si>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</si>
  <si>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</si>
  <si>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</si>
  <si>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</si>
  <si>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</si>
  <si>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</si>
  <si>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</si>
  <si>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</si>
  <si>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</si>
  <si>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</si>
  <si>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</si>
  <si>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</si>
  <si>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</si>
  <si>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</si>
  <si>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</si>
  <si>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</si>
  <si>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</si>
  <si>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</si>
  <si>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</si>
  <si>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</si>
  <si>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</si>
  <si>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</si>
  <si>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</si>
  <si>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</si>
  <si>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</si>
  <si>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</si>
  <si>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</si>
  <si>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</si>
  <si>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</si>
  <si>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</si>
  <si>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</si>
  <si>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</si>
  <si>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</si>
  <si>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</si>
  <si>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</si>
  <si>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</si>
  <si>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</si>
  <si>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</si>
  <si>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</si>
  <si>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</si>
  <si>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</si>
  <si>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</si>
  <si>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</si>
  <si>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</si>
  <si>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</si>
  <si>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</si>
  <si>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</si>
  <si>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</si>
  <si>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</si>
  <si>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</si>
  <si>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</si>
  <si>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</si>
  <si>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</si>
  <si>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</si>
  <si>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</si>
  <si>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</si>
  <si>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</si>
  <si>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</si>
  <si>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</si>
  <si>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</si>
  <si>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</si>
  <si>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</si>
  <si>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</si>
  <si>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</si>
  <si>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</si>
  <si>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</si>
  <si>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</si>
  <si>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</si>
  <si>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</si>
  <si>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</si>
  <si>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</si>
  <si>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</si>
  <si>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</si>
  <si>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</si>
  <si>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</si>
  <si>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</si>
  <si>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</si>
  <si>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</si>
  <si>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</si>
  <si>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</si>
  <si>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</si>
  <si>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</si>
  <si>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</si>
  <si>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</si>
  <si>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</si>
  <si>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</si>
  <si>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</si>
  <si>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</si>
  <si>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</si>
  <si>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</si>
  <si>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</si>
  <si>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</si>
  <si>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</si>
  <si>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</si>
  <si>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</si>
  <si>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</si>
  <si>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</si>
  <si>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</si>
  <si>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</si>
  <si>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</si>
  <si>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</si>
  <si>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</si>
  <si>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</si>
  <si>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</si>
  <si>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</si>
  <si>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</si>
  <si>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</si>
  <si>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</si>
  <si>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</si>
  <si>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</si>
  <si>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</si>
  <si>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</si>
  <si>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</si>
  <si>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</si>
  <si>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</si>
  <si>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</si>
  <si>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</si>
  <si>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</si>
  <si>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</si>
  <si>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</si>
  <si>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</si>
  <si>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</si>
  <si>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</si>
  <si>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</si>
  <si>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</si>
  <si>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</si>
  <si>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</si>
  <si>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</si>
  <si>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</si>
  <si>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</si>
  <si>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</si>
  <si>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</si>
  <si>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</si>
  <si>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</si>
  <si>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</si>
  <si>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</si>
  <si>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</si>
  <si>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</si>
  <si>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</si>
  <si>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</si>
  <si>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</si>
  <si>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</si>
  <si>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</si>
  <si>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</si>
  <si>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</si>
  <si>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</si>
  <si>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</si>
  <si>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</si>
  <si>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</si>
  <si>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</si>
  <si>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</si>
  <si>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</si>
  <si>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</si>
  <si>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</si>
  <si>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</si>
  <si>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</si>
  <si>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</si>
  <si>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</si>
  <si>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</si>
  <si>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</si>
  <si>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</si>
  <si>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</si>
  <si>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</si>
  <si>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</si>
  <si>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</si>
  <si>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</si>
  <si>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</si>
  <si>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</si>
  <si>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</si>
  <si>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</si>
  <si>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</si>
  <si>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</si>
  <si>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</si>
  <si>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</si>
  <si>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</si>
  <si>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</si>
  <si>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</si>
  <si>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</si>
  <si>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</si>
  <si>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</si>
  <si>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</si>
  <si>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</si>
  <si>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</si>
  <si>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</si>
  <si>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</si>
  <si>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</si>
  <si>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</si>
  <si>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</si>
  <si>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</si>
  <si>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</si>
  <si>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</si>
  <si>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</si>
  <si>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</si>
  <si>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</si>
  <si>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</si>
  <si>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</si>
  <si>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</si>
  <si>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</si>
  <si>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</si>
  <si>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</si>
  <si>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</si>
  <si>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</si>
  <si>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</si>
  <si>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</si>
  <si>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</si>
  <si>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</si>
  <si>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</si>
  <si>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</si>
  <si>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</si>
  <si>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</si>
  <si>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</si>
  <si>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</si>
  <si>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</si>
  <si>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</si>
  <si>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</si>
  <si>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</si>
  <si>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</si>
  <si>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</si>
  <si>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</si>
  <si>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</si>
  <si>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</si>
  <si>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</si>
  <si>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</si>
  <si>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</si>
  <si>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</si>
  <si>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</si>
  <si>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</si>
  <si>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</si>
  <si>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</si>
  <si>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</si>
  <si>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</si>
  <si>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</si>
  <si>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</si>
  <si>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</si>
  <si>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</si>
  <si>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</si>
  <si>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</si>
  <si>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</si>
  <si>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</si>
  <si>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</si>
  <si>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</si>
  <si>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</si>
  <si>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</si>
  <si>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</si>
  <si>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</si>
  <si>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</si>
  <si>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</si>
  <si>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</si>
  <si>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</si>
  <si>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</si>
  <si>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</si>
  <si>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</si>
  <si>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</si>
  <si>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</si>
  <si>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</si>
  <si>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</si>
  <si>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</si>
  <si>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</si>
  <si>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</si>
  <si>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</si>
  <si>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</si>
  <si>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</si>
  <si>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</si>
  <si>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</si>
  <si>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</si>
  <si>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</si>
  <si>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</si>
  <si>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</si>
  <si>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</si>
  <si>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</si>
  <si>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</si>
  <si>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</si>
  <si>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</si>
  <si>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</si>
  <si>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</si>
  <si>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</si>
  <si>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</si>
  <si>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</si>
  <si>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</si>
  <si>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</si>
  <si>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</si>
  <si>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</si>
  <si>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</si>
  <si>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</si>
  <si>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</si>
  <si>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</si>
  <si>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</si>
  <si>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</si>
  <si>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</si>
  <si>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</si>
  <si>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</si>
  <si>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</si>
  <si>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</si>
  <si>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</si>
  <si>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</si>
  <si>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</si>
  <si>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</si>
  <si>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</si>
  <si>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</si>
  <si>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</si>
  <si>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</si>
  <si>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</si>
  <si>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</si>
  <si>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</si>
  <si>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</si>
  <si>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</si>
  <si>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</si>
  <si>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</si>
  <si>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</si>
  <si>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</si>
  <si>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</si>
  <si>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</si>
  <si>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</si>
  <si>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</si>
  <si>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</si>
  <si>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</si>
  <si>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</si>
  <si>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</si>
  <si>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</si>
  <si>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</si>
  <si>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</si>
  <si>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</si>
  <si>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</si>
  <si>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</si>
  <si>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</si>
  <si>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</si>
  <si>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</si>
  <si>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</si>
  <si>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</si>
  <si>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</si>
  <si>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</si>
  <si>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</si>
  <si>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</si>
  <si>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</si>
  <si>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</si>
  <si>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</si>
  <si>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</si>
  <si>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</si>
  <si>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</si>
  <si>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</si>
  <si>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</si>
  <si>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</si>
  <si>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</si>
  <si>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</si>
  <si>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</si>
  <si>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</si>
  <si>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</si>
  <si>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</si>
  <si>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</si>
  <si>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</si>
  <si>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</si>
  <si>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</si>
  <si>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</si>
  <si>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</si>
  <si>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</si>
  <si>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</si>
  <si>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</si>
  <si>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</si>
  <si>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</si>
  <si>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</si>
  <si>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</si>
  <si>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</si>
  <si>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</si>
  <si>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</si>
  <si>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</si>
  <si>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</si>
  <si>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</si>
  <si>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</si>
  <si>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</si>
  <si>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</si>
  <si>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</si>
  <si>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</si>
  <si>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</si>
  <si>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</si>
  <si>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</si>
  <si>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</si>
  <si>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</si>
  <si>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</si>
  <si>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</si>
  <si>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</si>
  <si>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</si>
  <si>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</si>
  <si>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</si>
  <si>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</si>
  <si>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</si>
  <si>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</si>
  <si>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</si>
  <si>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</si>
  <si>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</si>
  <si>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</si>
  <si>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</si>
  <si>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</si>
  <si>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</si>
  <si>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</si>
  <si>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</si>
  <si>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</si>
  <si>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</si>
  <si>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</si>
  <si>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</si>
  <si>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</si>
  <si>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</si>
  <si>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</si>
  <si>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</si>
  <si>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</si>
  <si>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</si>
  <si>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</si>
  <si>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</si>
  <si>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</si>
  <si>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</si>
  <si>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</si>
  <si>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</si>
  <si>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</si>
  <si>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</si>
  <si>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</si>
  <si>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</si>
  <si>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</si>
  <si>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</si>
  <si>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</si>
  <si>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</si>
  <si>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</si>
  <si>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</si>
  <si>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</si>
  <si>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</si>
  <si>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</si>
  <si>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</si>
  <si>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</si>
  <si>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</si>
  <si>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</si>
  <si>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</si>
  <si>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</si>
  <si>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</si>
  <si>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</si>
  <si>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</si>
  <si>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</si>
  <si>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</si>
  <si>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</si>
  <si>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</si>
  <si>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</si>
  <si>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</si>
  <si>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</si>
  <si>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</si>
  <si>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</si>
  <si>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</si>
  <si>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</si>
  <si>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</si>
  <si>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</si>
  <si>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</si>
  <si>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</si>
  <si>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</si>
  <si>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</si>
  <si>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</si>
  <si>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</si>
  <si>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</si>
  <si>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</si>
  <si>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</si>
  <si>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</si>
  <si>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</si>
  <si>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</si>
  <si>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</si>
  <si>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</si>
  <si>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</si>
  <si>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</si>
  <si>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</si>
  <si>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</si>
  <si>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</si>
  <si>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</si>
  <si>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</si>
  <si>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</si>
  <si>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</si>
  <si>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</si>
  <si>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</si>
  <si>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</si>
  <si>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</si>
  <si>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</si>
  <si>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</si>
  <si>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</si>
  <si>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</si>
  <si>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</si>
  <si>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</si>
  <si>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</si>
  <si>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</si>
  <si>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</si>
  <si>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</si>
  <si>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</si>
  <si>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</si>
  <si>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</si>
  <si>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</si>
  <si>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</si>
  <si>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</si>
  <si>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</si>
  <si>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</si>
  <si>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</si>
  <si>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</si>
  <si>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</si>
  <si>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</si>
  <si>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</si>
  <si>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</si>
  <si>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</si>
  <si>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</si>
  <si>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</si>
  <si>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</si>
  <si>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</si>
  <si>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</si>
  <si>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</si>
  <si>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</si>
  <si>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</si>
  <si>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</si>
  <si>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</si>
  <si>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</si>
  <si>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</si>
  <si>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</si>
  <si>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</si>
  <si>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</si>
  <si>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</si>
  <si>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</si>
  <si>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</si>
  <si>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</si>
  <si>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</si>
  <si>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</si>
  <si>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</si>
  <si>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</si>
  <si>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</si>
  <si>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</si>
  <si>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</si>
  <si>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</si>
  <si>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</si>
  <si>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</si>
  <si>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</si>
  <si>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</si>
  <si>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</si>
  <si>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</si>
  <si>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</si>
  <si>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</si>
  <si>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</si>
  <si>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</si>
  <si>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</si>
  <si>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</si>
  <si>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</si>
  <si>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</si>
  <si>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</si>
  <si>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</si>
  <si>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</si>
  <si>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</si>
  <si>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</si>
  <si>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</si>
  <si>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</si>
  <si>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</si>
  <si>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</si>
  <si>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</si>
  <si>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</si>
  <si>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</si>
  <si>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</si>
  <si>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</si>
  <si>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</si>
  <si>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</si>
  <si>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</si>
  <si>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</si>
  <si>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</si>
  <si>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</si>
  <si>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</si>
  <si>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</si>
  <si>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</si>
  <si>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</si>
  <si>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</si>
  <si>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</si>
  <si>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</si>
  <si>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</si>
  <si>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</si>
  <si>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</si>
  <si>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</si>
  <si>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</si>
  <si>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</si>
  <si>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</si>
  <si>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</si>
  <si>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</si>
  <si>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</si>
  <si>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</si>
  <si>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</si>
  <si>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</si>
  <si>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</si>
  <si>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</si>
  <si>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</si>
  <si>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</si>
  <si>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</si>
  <si>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</si>
  <si>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</si>
  <si>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</si>
  <si>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</si>
  <si>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</si>
  <si>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</si>
  <si>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</si>
  <si>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</si>
  <si>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</si>
  <si>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</si>
  <si>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</si>
  <si>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</si>
  <si>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</si>
  <si>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</si>
  <si>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</si>
  <si>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</si>
  <si>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</si>
  <si>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</si>
  <si>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</si>
  <si>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</si>
  <si>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</si>
  <si>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</si>
  <si>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</si>
  <si>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</si>
  <si>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</si>
  <si>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</si>
  <si>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</si>
  <si>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</si>
  <si>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</si>
  <si>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</si>
  <si>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</si>
  <si>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</si>
  <si>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</si>
  <si>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</si>
  <si>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</si>
  <si>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</si>
  <si>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</si>
  <si>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</si>
  <si>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</si>
  <si>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</si>
  <si>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</si>
  <si>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</si>
  <si>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</si>
  <si>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</si>
  <si>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</si>
  <si>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</si>
  <si>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</si>
  <si>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</si>
  <si>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</si>
  <si>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</si>
  <si>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</si>
  <si>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</si>
  <si>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</si>
  <si>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</si>
  <si>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</si>
  <si>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</si>
  <si>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</si>
  <si>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</si>
  <si>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</si>
  <si>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</si>
  <si>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</si>
  <si>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</si>
  <si>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</si>
  <si>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</si>
  <si>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</si>
  <si>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</si>
  <si>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</si>
  <si>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</si>
  <si>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</si>
  <si>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</si>
  <si>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</si>
  <si>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</si>
  <si>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</si>
  <si>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</si>
  <si>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</si>
  <si>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</si>
  <si>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</si>
  <si>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</si>
  <si>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</si>
  <si>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</si>
  <si>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</si>
  <si>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</si>
  <si>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</si>
  <si>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</si>
  <si>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</si>
  <si>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</si>
  <si>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</si>
  <si>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</si>
  <si>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</si>
  <si>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</si>
  <si>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</si>
  <si>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</si>
  <si>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</si>
  <si>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</si>
  <si>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</si>
  <si>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</si>
  <si>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</si>
  <si>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</si>
  <si>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</si>
  <si>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</si>
  <si>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</si>
  <si>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</si>
  <si>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</si>
  <si>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</si>
  <si>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</si>
  <si>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</si>
  <si>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</si>
  <si>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</si>
  <si>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</si>
  <si>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</si>
  <si>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</si>
  <si>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</si>
  <si>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</si>
  <si>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</si>
  <si>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</si>
  <si>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</si>
  <si>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</si>
  <si>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</si>
  <si>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</si>
  <si>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</si>
  <si>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</si>
  <si>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</si>
  <si>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</si>
  <si>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</si>
  <si>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</si>
  <si>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</si>
  <si>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</si>
  <si>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</si>
  <si>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</si>
  <si>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</si>
  <si>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</si>
  <si>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</si>
  <si>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</si>
  <si>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</si>
  <si>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</si>
  <si>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</si>
  <si>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</si>
  <si>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</si>
  <si>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</si>
  <si>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</si>
  <si>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</si>
  <si>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</si>
  <si>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</si>
  <si>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</si>
  <si>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</si>
  <si>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</si>
  <si>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</si>
  <si>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</si>
  <si>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</si>
  <si>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</si>
  <si>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</si>
  <si>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</si>
  <si>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</si>
  <si>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</si>
  <si>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</si>
  <si>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</si>
  <si>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</si>
  <si>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</si>
  <si>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</si>
  <si>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</si>
  <si>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</si>
  <si>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</si>
  <si>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</si>
  <si>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</si>
  <si>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</si>
  <si>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</si>
  <si>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</si>
  <si>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</si>
  <si>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</si>
  <si>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</si>
  <si>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</si>
  <si>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</si>
  <si>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</si>
  <si>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</si>
  <si>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</si>
  <si>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</si>
  <si>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</si>
  <si>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</si>
  <si>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</si>
  <si>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</si>
  <si>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</si>
  <si>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</si>
  <si>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</si>
  <si>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</si>
  <si>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</si>
  <si>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</si>
  <si>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</si>
  <si>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</si>
  <si>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</si>
  <si>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</si>
  <si>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</si>
  <si>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</si>
  <si>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</si>
  <si>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</si>
  <si>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</si>
  <si>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</si>
  <si>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</si>
  <si>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</si>
  <si>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</si>
  <si>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</si>
  <si>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</si>
  <si>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</si>
  <si>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</si>
  <si>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</si>
  <si>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</si>
  <si>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</si>
  <si>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</si>
  <si>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</si>
  <si>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</si>
  <si>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</si>
  <si>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</si>
  <si>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</si>
  <si>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</si>
  <si>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</si>
  <si>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</si>
  <si>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</si>
  <si>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</si>
  <si>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</si>
  <si>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</si>
  <si>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</si>
  <si>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</si>
  <si>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</si>
  <si>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</si>
  <si>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</si>
  <si>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</si>
  <si>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</si>
  <si>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</si>
  <si>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</si>
  <si>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</si>
  <si>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</si>
  <si>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</si>
  <si>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</si>
  <si>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</si>
  <si>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</si>
  <si>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</si>
  <si>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</si>
  <si>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</si>
  <si>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</si>
  <si>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</si>
  <si>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</si>
  <si>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</si>
  <si>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</si>
  <si>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</si>
  <si>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</si>
  <si>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</si>
  <si>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</si>
  <si>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</si>
  <si>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</si>
  <si>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</si>
  <si>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</si>
  <si>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</si>
  <si>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</si>
  <si>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</si>
  <si>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</si>
  <si>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</si>
  <si>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</si>
  <si>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</si>
  <si>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</si>
  <si>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</si>
  <si>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</si>
  <si>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</si>
  <si>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</si>
  <si>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</si>
  <si>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</si>
  <si>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</si>
  <si>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</si>
  <si>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</si>
  <si>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</si>
  <si>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</si>
  <si>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</si>
  <si>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</si>
  <si>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</si>
  <si>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</si>
  <si>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</si>
  <si>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</si>
  <si>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</si>
  <si>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</si>
  <si>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</si>
  <si>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</si>
  <si>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</si>
  <si>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</si>
  <si>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</si>
  <si>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</si>
  <si>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</si>
  <si>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</si>
  <si>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</si>
  <si>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</si>
  <si>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</si>
  <si>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</si>
  <si>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</si>
  <si>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</si>
  <si>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</si>
  <si>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</si>
  <si>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</si>
  <si>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</si>
  <si>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</si>
  <si>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</si>
  <si>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</si>
  <si>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</si>
  <si>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</si>
  <si>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</si>
  <si>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</si>
  <si>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</si>
  <si>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</si>
  <si>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</si>
  <si>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</si>
  <si>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</si>
  <si>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</si>
  <si>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</si>
  <si>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</si>
  <si>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</si>
  <si>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</si>
  <si>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</si>
  <si>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</si>
  <si>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</si>
  <si>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</si>
  <si>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</si>
  <si>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</si>
  <si>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</si>
  <si>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</si>
  <si>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</si>
  <si>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</si>
  <si>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</si>
  <si>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</si>
  <si>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</si>
  <si>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</si>
  <si>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</si>
  <si>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</si>
  <si>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</si>
  <si>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</si>
  <si>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</si>
  <si>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</si>
  <si>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</si>
  <si>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</si>
  <si>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</si>
  <si>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</si>
  <si>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</si>
  <si>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</si>
  <si>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</si>
  <si>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</si>
  <si>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</si>
  <si>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</si>
  <si>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</si>
  <si>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</si>
  <si>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</si>
  <si>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</si>
  <si>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</si>
  <si>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</si>
  <si>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</si>
  <si>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</si>
  <si>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</si>
  <si>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</si>
  <si>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</si>
  <si>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</si>
  <si>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</si>
  <si>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</si>
  <si>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</si>
  <si>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</si>
  <si>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</si>
  <si>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</si>
  <si>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</si>
  <si>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</si>
  <si>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</si>
  <si>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</si>
  <si>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</si>
  <si>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</si>
  <si>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</si>
  <si>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</si>
  <si>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</si>
  <si>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</si>
  <si>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</si>
  <si>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</si>
  <si>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</si>
  <si>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</si>
  <si>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</si>
  <si>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</si>
  <si>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</si>
  <si>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</si>
  <si>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</si>
  <si>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</si>
  <si>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</si>
  <si>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</si>
  <si>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</si>
  <si>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</si>
  <si>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</si>
  <si>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</si>
  <si>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</si>
  <si>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</si>
  <si>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</si>
  <si>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</si>
  <si>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</si>
  <si>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</si>
  <si>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</si>
  <si>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</si>
  <si>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</si>
  <si>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</si>
  <si>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</si>
  <si>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</si>
  <si>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</si>
  <si>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</si>
  <si>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</si>
  <si>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</si>
  <si>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</si>
  <si>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</si>
  <si>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</si>
  <si>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</si>
  <si>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</si>
  <si>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</si>
  <si>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</si>
  <si>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</si>
  <si>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</si>
  <si>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</si>
  <si>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</si>
  <si>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</si>
  <si>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</si>
  <si>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</si>
  <si>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</si>
  <si>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</si>
  <si>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</si>
  <si>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</si>
  <si>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</si>
  <si>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</si>
  <si>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</si>
  <si>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</si>
  <si>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</si>
  <si>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</si>
  <si>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</si>
  <si>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</si>
  <si>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</si>
  <si>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</si>
  <si>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</si>
  <si>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</si>
  <si>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</si>
  <si>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</si>
  <si>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</si>
  <si>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</si>
  <si>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</si>
  <si>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</si>
  <si>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</si>
  <si>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</si>
  <si>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</si>
  <si>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</si>
  <si>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</si>
  <si>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</si>
  <si>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</si>
  <si>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</si>
  <si>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</si>
  <si>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</si>
  <si>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</si>
  <si>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</si>
  <si>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</si>
  <si>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</si>
  <si>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</si>
  <si>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</si>
  <si>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</si>
  <si>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</si>
  <si>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</si>
  <si>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</si>
  <si>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</si>
  <si>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</si>
  <si>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</si>
  <si>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</si>
  <si>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</si>
  <si>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</si>
  <si>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</si>
  <si>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</si>
  <si>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</si>
  <si>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</si>
  <si>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</si>
  <si>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</si>
  <si>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</si>
  <si>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</si>
  <si>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</si>
  <si>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</si>
  <si>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</si>
  <si>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</si>
  <si>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</si>
  <si>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</si>
  <si>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</si>
  <si>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</si>
  <si>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</si>
  <si>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</si>
  <si>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</si>
  <si>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</si>
  <si>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</si>
  <si>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</si>
  <si>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</si>
  <si>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</si>
  <si>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</si>
  <si>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</si>
  <si>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</si>
  <si>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</si>
  <si>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</si>
  <si>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</si>
  <si>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</si>
  <si>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</si>
  <si>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</si>
  <si>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</si>
  <si>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</si>
  <si>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</si>
  <si>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</si>
  <si>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</si>
  <si>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</si>
  <si>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</si>
  <si>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</si>
  <si>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</si>
  <si>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</si>
  <si>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</si>
  <si>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</si>
  <si>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</si>
  <si>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</si>
  <si>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</si>
  <si>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</si>
  <si>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</si>
  <si>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</si>
  <si>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</si>
  <si>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</si>
  <si>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</si>
  <si>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</si>
  <si>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</si>
  <si>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</si>
  <si>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</si>
  <si>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</si>
  <si>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</si>
  <si>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</si>
  <si>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</si>
  <si>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</si>
  <si>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</si>
  <si>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</si>
  <si>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</si>
  <si>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</si>
  <si>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</si>
  <si>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</si>
  <si>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</si>
  <si>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</si>
  <si>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</si>
  <si>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</si>
  <si>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</si>
  <si>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</si>
  <si>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</si>
  <si>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</si>
  <si>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</si>
  <si>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</si>
  <si>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</si>
  <si>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</si>
  <si>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</si>
  <si>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</si>
  <si>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</si>
  <si>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</si>
  <si>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</si>
  <si>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</si>
  <si>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</si>
  <si>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</si>
  <si>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</si>
  <si>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</si>
  <si>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</si>
  <si>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</si>
  <si>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</si>
  <si>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</si>
  <si>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</si>
  <si>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</si>
  <si>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</si>
  <si>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</si>
  <si>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</si>
  <si>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</si>
  <si>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</si>
  <si>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</si>
  <si>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</si>
  <si>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</si>
  <si>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</si>
  <si>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</si>
  <si>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</si>
  <si>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</si>
  <si>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</si>
  <si>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</si>
  <si>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</si>
  <si>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</si>
  <si>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</si>
  <si>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</si>
  <si>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</si>
  <si>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</si>
  <si>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</si>
  <si>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</si>
  <si>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</si>
  <si>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</si>
  <si>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</si>
  <si>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</si>
  <si>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</si>
  <si>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</si>
  <si>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</si>
  <si>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</si>
  <si>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</si>
  <si>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</si>
  <si>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</si>
  <si>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</si>
  <si>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</si>
  <si>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</si>
  <si>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</si>
  <si>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</si>
  <si>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</si>
  <si>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</si>
  <si>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</si>
  <si>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</si>
  <si>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</si>
  <si>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</si>
  <si>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</si>
  <si>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</si>
  <si>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</si>
  <si>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</si>
  <si>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</si>
  <si>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</si>
  <si>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</si>
  <si>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</si>
  <si>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</si>
  <si>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</si>
  <si>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</si>
  <si>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</si>
  <si>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</si>
  <si>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</si>
  <si>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</si>
  <si>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</si>
  <si>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</si>
  <si>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</si>
  <si>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</si>
  <si>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</si>
  <si>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</si>
  <si>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</si>
  <si>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</si>
  <si>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</si>
  <si>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</si>
  <si>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</si>
  <si>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</si>
  <si>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</si>
  <si>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</si>
  <si>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</si>
  <si>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</si>
  <si>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</si>
  <si>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</si>
  <si>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</si>
  <si>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</si>
  <si>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</si>
  <si>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</si>
  <si>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</si>
  <si>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</si>
  <si>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</si>
  <si>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</si>
  <si>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</si>
  <si>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</si>
  <si>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</si>
  <si>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</si>
  <si>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</si>
  <si>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</si>
  <si>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</si>
  <si>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</si>
  <si>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</si>
  <si>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</si>
  <si>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</si>
  <si>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</si>
  <si>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</si>
  <si>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</si>
  <si>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</si>
  <si>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</si>
  <si>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</si>
  <si>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</si>
  <si>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</si>
  <si>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</si>
  <si>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</si>
  <si>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</si>
  <si>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</si>
  <si>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</si>
  <si>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</si>
  <si>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</si>
  <si>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</si>
  <si>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</si>
  <si>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</si>
  <si>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</si>
  <si>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</si>
  <si>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</si>
  <si>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</si>
  <si>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</si>
  <si>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</si>
  <si>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</si>
  <si>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</si>
  <si>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</si>
  <si>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</si>
  <si>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</si>
  <si>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</si>
  <si>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</si>
  <si>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</si>
  <si>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</si>
  <si>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</si>
  <si>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</si>
  <si>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</si>
  <si>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</si>
  <si>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</si>
  <si>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</si>
  <si>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</si>
  <si>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</si>
  <si>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</si>
  <si>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</si>
  <si>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</si>
  <si>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</si>
  <si>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</si>
  <si>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</si>
  <si>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</si>
  <si>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</si>
  <si>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</si>
  <si>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</si>
  <si>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</si>
  <si>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</si>
  <si>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</si>
  <si>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</si>
  <si>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</si>
  <si>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</si>
  <si>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</si>
  <si>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</si>
  <si>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</si>
  <si>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</si>
  <si>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</si>
  <si>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</si>
  <si>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</si>
  <si>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</si>
  <si>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</si>
  <si>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</si>
  <si>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</si>
  <si>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</si>
  <si>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</si>
  <si>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</si>
  <si>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</si>
  <si>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</si>
  <si>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</si>
  <si>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</si>
  <si>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</si>
  <si>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</si>
  <si>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</si>
  <si>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</si>
  <si>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</si>
  <si>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</si>
  <si>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</si>
  <si>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</si>
  <si>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</si>
  <si>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</si>
  <si>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</si>
  <si>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</si>
  <si>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</si>
  <si>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</si>
  <si>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</si>
  <si>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</si>
  <si>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</si>
  <si>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</si>
  <si>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</si>
  <si>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</si>
  <si>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</si>
  <si>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</si>
  <si>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</si>
  <si>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</si>
  <si>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</si>
  <si>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</si>
  <si>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</si>
  <si>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</si>
  <si>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</si>
  <si>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</si>
  <si>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</si>
  <si>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</si>
  <si>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</si>
  <si>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</si>
  <si>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</si>
  <si>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</si>
  <si>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</si>
  <si>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</si>
  <si>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</si>
  <si>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</si>
  <si>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</si>
  <si>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</si>
  <si>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</si>
  <si>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</si>
  <si>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</si>
  <si>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</si>
  <si>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</si>
  <si>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</si>
  <si>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</si>
  <si>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</si>
  <si>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</si>
  <si>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</si>
  <si>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</si>
  <si>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</si>
  <si>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</si>
  <si>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</si>
  <si>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</si>
  <si>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</si>
  <si>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</si>
  <si>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</si>
  <si>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</si>
  <si>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</si>
  <si>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</si>
  <si>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</si>
  <si>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</si>
  <si>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</si>
  <si>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</si>
  <si>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</si>
  <si>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</si>
  <si>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</si>
  <si>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</si>
  <si>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</si>
  <si>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</si>
  <si>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</si>
  <si>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</si>
  <si>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</si>
  <si>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</si>
  <si>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</si>
  <si>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</si>
  <si>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</si>
  <si>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</si>
  <si>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</si>
  <si>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</si>
  <si>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</si>
  <si>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</si>
  <si>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</si>
  <si>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</si>
  <si>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</si>
  <si>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</si>
  <si>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</si>
  <si>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</si>
  <si>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</si>
  <si>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</si>
  <si>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</si>
  <si>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</si>
  <si>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</si>
  <si>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</si>
  <si>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</si>
  <si>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</si>
  <si>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</si>
  <si>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</si>
  <si>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</si>
  <si>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</si>
  <si>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</si>
  <si>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</si>
  <si>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</si>
  <si>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</si>
  <si>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</si>
  <si>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</si>
  <si>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</si>
  <si>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</si>
  <si>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</si>
  <si>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</si>
  <si>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</si>
  <si>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</si>
  <si>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</si>
  <si>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</si>
  <si>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</si>
  <si>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</si>
  <si>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</si>
  <si>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</si>
  <si>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</si>
  <si>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</si>
  <si>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</si>
  <si>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</si>
  <si>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</si>
  <si>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</si>
  <si>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</si>
  <si>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</si>
  <si>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</si>
  <si>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</si>
  <si>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</si>
  <si>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</si>
  <si>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</si>
  <si>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</si>
  <si>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</si>
  <si>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</si>
  <si>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</si>
  <si>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</si>
  <si>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</si>
  <si>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</si>
  <si>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</si>
  <si>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</si>
  <si>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</si>
  <si>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</si>
  <si>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</si>
  <si>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</si>
  <si>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</si>
  <si>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</si>
  <si>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</si>
  <si>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</si>
  <si>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</si>
  <si>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</si>
  <si>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</si>
  <si>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</si>
  <si>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</si>
  <si>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</si>
  <si>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</si>
  <si>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</si>
  <si>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</si>
  <si>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</si>
  <si>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</si>
  <si>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</si>
  <si>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</si>
  <si>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</si>
  <si>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</si>
  <si>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</si>
  <si>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</si>
  <si>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</si>
  <si>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</si>
  <si>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</si>
  <si>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</si>
  <si>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</si>
  <si>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</si>
  <si>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</si>
  <si>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</si>
  <si>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</si>
  <si>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</si>
  <si>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</si>
  <si>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</si>
  <si>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</si>
  <si>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</si>
  <si>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</si>
  <si>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</si>
  <si>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</si>
  <si>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</si>
  <si>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</si>
  <si>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</si>
  <si>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</si>
  <si>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</si>
  <si>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</si>
  <si>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</si>
  <si>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</si>
  <si>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</si>
  <si>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</si>
  <si>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</si>
  <si>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</si>
  <si>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</si>
  <si>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</si>
  <si>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</si>
  <si>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</si>
  <si>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</si>
  <si>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</si>
  <si>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</si>
  <si>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</si>
  <si>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</si>
  <si>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</si>
  <si>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</si>
  <si>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</si>
  <si>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</si>
  <si>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</si>
  <si>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</si>
  <si>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</si>
  <si>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</si>
  <si>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</si>
  <si>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</si>
  <si>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</si>
  <si>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</si>
  <si>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</si>
  <si>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</si>
  <si>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</si>
  <si>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</si>
  <si>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</si>
  <si>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</si>
  <si>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</si>
  <si>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</si>
  <si>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</si>
  <si>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</si>
  <si>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</si>
  <si>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</si>
  <si>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</si>
  <si>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</si>
  <si>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</si>
  <si>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</si>
  <si>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</si>
  <si>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</si>
  <si>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</si>
  <si>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</si>
  <si>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</si>
  <si>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</si>
  <si>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</si>
  <si>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</si>
  <si>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</si>
  <si>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</si>
  <si>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</si>
  <si>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</si>
  <si>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</si>
  <si>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</si>
  <si>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</si>
  <si>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</si>
  <si>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</si>
  <si>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</si>
  <si>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</si>
  <si>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</si>
  <si>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</si>
  <si>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</si>
  <si>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</si>
  <si>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</si>
  <si>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</si>
  <si>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</si>
  <si>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</si>
  <si>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</si>
  <si>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</si>
  <si>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</si>
  <si>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</si>
  <si>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</si>
  <si>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</si>
  <si>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</si>
  <si>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</si>
  <si>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</si>
  <si>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</si>
  <si>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</si>
  <si>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</si>
  <si>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</si>
  <si>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</si>
  <si>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</si>
  <si>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</si>
  <si>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</si>
  <si>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</si>
  <si>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</si>
  <si>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</si>
  <si>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</si>
  <si>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</si>
  <si>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</si>
  <si>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</si>
  <si>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</si>
  <si>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</si>
  <si>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</si>
  <si>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</si>
  <si>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</si>
  <si>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</si>
  <si>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</si>
  <si>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</si>
  <si>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</si>
  <si>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</si>
  <si>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</si>
  <si>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</si>
  <si>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</si>
  <si>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</si>
  <si>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</si>
  <si>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</si>
  <si>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</si>
  <si>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</si>
  <si>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</si>
  <si>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</si>
  <si>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</si>
  <si>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</si>
  <si>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</si>
  <si>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</si>
  <si>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</si>
  <si>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</si>
  <si>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</si>
  <si>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</si>
  <si>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</si>
  <si>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</si>
  <si>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</si>
  <si>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</si>
  <si>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</si>
  <si>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</si>
  <si>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</si>
  <si>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</si>
  <si>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</si>
  <si>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</si>
  <si>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</si>
  <si>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</si>
  <si>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</si>
  <si>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</si>
  <si>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</si>
  <si>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</si>
  <si>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</si>
  <si>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</si>
  <si>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</si>
  <si>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</si>
  <si>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</si>
  <si>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</si>
  <si>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</si>
  <si>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</si>
  <si>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</si>
  <si>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</si>
  <si>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</si>
  <si>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</si>
  <si>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</si>
  <si>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</si>
  <si>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</si>
  <si>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</si>
  <si>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</si>
  <si>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</si>
  <si>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</si>
  <si>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</si>
  <si>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</si>
  <si>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</si>
  <si>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</si>
  <si>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</si>
  <si>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</si>
  <si>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</si>
  <si>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</si>
  <si>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</si>
  <si>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</si>
  <si>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</si>
  <si>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</si>
  <si>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</si>
  <si>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</si>
  <si>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</si>
  <si>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</si>
  <si>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</si>
  <si>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</si>
  <si>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</si>
  <si>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</si>
  <si>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</si>
  <si>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</si>
  <si>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</si>
  <si>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</si>
  <si>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</si>
  <si>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</si>
  <si>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</si>
  <si>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</si>
  <si>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</si>
  <si>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</si>
  <si>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</si>
  <si>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</si>
  <si>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</si>
  <si>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</si>
  <si>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</si>
  <si>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</si>
  <si>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</si>
  <si>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</si>
  <si>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</si>
  <si>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</si>
  <si>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</si>
  <si>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</si>
  <si>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</si>
  <si>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</si>
  <si>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</si>
  <si>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</si>
  <si>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</si>
  <si>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</si>
  <si>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</si>
  <si>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</si>
  <si>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</si>
  <si>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</si>
  <si>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</si>
  <si>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</si>
  <si>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</si>
  <si>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</si>
  <si>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</si>
  <si>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</si>
  <si>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</si>
  <si>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</si>
  <si>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</si>
  <si>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</si>
  <si>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</si>
  <si>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</si>
  <si>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</si>
  <si>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</si>
  <si>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</si>
  <si>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</si>
  <si>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</si>
  <si>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</si>
  <si>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</si>
  <si>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</si>
  <si>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</si>
  <si>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</si>
  <si>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</si>
  <si>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</si>
  <si>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</si>
  <si>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</si>
  <si>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</si>
  <si>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</si>
  <si>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</si>
  <si>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</si>
  <si>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</si>
  <si>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</si>
  <si>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</si>
  <si>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</si>
  <si>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</si>
  <si>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</si>
  <si>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</si>
  <si>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</si>
  <si>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</si>
  <si>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</si>
  <si>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</si>
  <si>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</si>
  <si>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</si>
  <si>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</si>
  <si>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</si>
  <si>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</si>
  <si>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</si>
  <si>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</si>
  <si>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</si>
  <si>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</si>
  <si>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</si>
  <si>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</si>
  <si>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</si>
  <si>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</si>
  <si>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</si>
  <si>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</si>
  <si>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</si>
  <si>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</si>
  <si>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</si>
  <si>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</si>
  <si>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</si>
  <si>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</si>
  <si>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</si>
  <si>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</si>
  <si>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</si>
  <si>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</si>
  <si>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</si>
  <si>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</si>
  <si>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</si>
  <si>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</si>
  <si>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</si>
  <si>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</si>
  <si>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</si>
  <si>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</si>
  <si>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</si>
  <si>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</si>
  <si>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</si>
  <si>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</si>
  <si>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</si>
  <si>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</si>
  <si>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</si>
  <si>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</si>
  <si>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</si>
  <si>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</si>
  <si>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</si>
  <si>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</si>
  <si>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</si>
  <si>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</si>
  <si>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</si>
  <si>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</si>
  <si>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</si>
  <si>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</si>
  <si>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</si>
  <si>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</si>
  <si>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</si>
  <si>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</si>
  <si>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</si>
  <si>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</si>
  <si>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</si>
  <si>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</si>
  <si>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</si>
  <si>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</si>
  <si>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</si>
  <si>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</si>
  <si>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</si>
  <si>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</si>
  <si>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</si>
  <si>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</si>
  <si>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</si>
  <si>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</si>
  <si>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</si>
  <si>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</si>
  <si>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</si>
  <si>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</si>
  <si>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</si>
  <si>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</si>
  <si>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</si>
  <si>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</si>
  <si>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</si>
  <si>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</si>
  <si>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</si>
  <si>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</si>
  <si>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</si>
  <si>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</si>
  <si>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</si>
  <si>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</si>
  <si>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</si>
  <si>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</si>
  <si>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</si>
  <si>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</si>
  <si>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</si>
  <si>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</si>
  <si>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</si>
  <si>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</si>
  <si>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</si>
  <si>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</si>
  <si>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</si>
  <si>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</si>
  <si>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</si>
  <si>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</si>
  <si>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</si>
  <si>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</si>
  <si>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</si>
  <si>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</si>
  <si>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</si>
  <si>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</si>
  <si>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</si>
  <si>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</si>
  <si>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</si>
  <si>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</si>
  <si>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</si>
  <si>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</si>
  <si>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</si>
  <si>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</si>
  <si>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</si>
  <si>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</si>
  <si>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</si>
  <si>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</si>
  <si>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</si>
  <si>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</si>
  <si>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</si>
  <si>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</si>
  <si>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</si>
  <si>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</si>
  <si>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</si>
  <si>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</si>
  <si>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</si>
  <si>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</si>
  <si>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</si>
  <si>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</si>
  <si>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</si>
  <si>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</si>
  <si>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</si>
  <si>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</si>
  <si>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</si>
  <si>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</si>
  <si>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</si>
  <si>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</si>
  <si>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</si>
  <si>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</si>
  <si>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</si>
  <si>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</si>
  <si>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</si>
  <si>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</si>
  <si>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</si>
  <si>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</si>
  <si>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</si>
  <si>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</si>
  <si>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</si>
  <si>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</si>
  <si>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</si>
  <si>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</si>
  <si>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</si>
  <si>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</si>
  <si>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</si>
  <si>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</si>
  <si>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</si>
  <si>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</si>
  <si>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</si>
  <si>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</si>
  <si>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</si>
  <si>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</si>
  <si>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</si>
  <si>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</si>
  <si>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</si>
  <si>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</si>
  <si>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</si>
  <si>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</si>
  <si>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</si>
  <si>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</si>
  <si>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</si>
  <si>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</si>
  <si>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</si>
  <si>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</si>
  <si>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</si>
  <si>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</si>
  <si>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</si>
  <si>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</si>
  <si>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</si>
  <si>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</si>
  <si>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</si>
  <si>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</si>
  <si>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</si>
  <si>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</si>
  <si>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</si>
  <si>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</si>
  <si>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</si>
  <si>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</si>
  <si>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</si>
  <si>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</si>
  <si>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</si>
  <si>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</si>
  <si>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</si>
  <si>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</si>
  <si>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</si>
  <si>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</si>
  <si>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</si>
  <si>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</si>
  <si>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</si>
  <si>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</si>
  <si>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</si>
  <si>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</si>
  <si>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</si>
  <si>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</si>
  <si>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</si>
  <si>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</si>
  <si>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</si>
  <si>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</si>
  <si>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</si>
  <si>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</si>
  <si>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</si>
  <si>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</si>
  <si>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</si>
  <si>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</si>
  <si>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</si>
  <si>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</si>
  <si>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</si>
  <si>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</si>
  <si>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</si>
  <si>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</si>
  <si>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</si>
  <si>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</si>
  <si>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</si>
  <si>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</si>
  <si>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</si>
  <si>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</si>
  <si>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</si>
  <si>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</si>
  <si>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</si>
  <si>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</si>
  <si>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</si>
  <si>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</si>
  <si>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</si>
  <si>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</si>
  <si>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</si>
  <si>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</si>
  <si>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</si>
  <si>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</si>
  <si>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</si>
  <si>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</si>
  <si>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</si>
  <si>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</si>
  <si>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</si>
  <si>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</si>
  <si>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</si>
  <si>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</si>
  <si>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</si>
  <si>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</si>
  <si>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</si>
  <si>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</si>
  <si>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</si>
  <si>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</si>
  <si>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</si>
  <si>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</si>
  <si>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</si>
  <si>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</si>
  <si>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</si>
  <si>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</si>
  <si>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</si>
  <si>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</si>
  <si>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</si>
  <si>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</si>
  <si>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</si>
  <si>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</si>
  <si>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</si>
  <si>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</si>
  <si>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</si>
  <si>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</si>
  <si>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</si>
  <si>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</si>
  <si>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</si>
  <si>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</si>
  <si>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</si>
  <si>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</si>
  <si>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</si>
  <si>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</si>
  <si>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</si>
  <si>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</si>
  <si>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</si>
  <si>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</si>
  <si>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</si>
  <si>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</si>
  <si>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</si>
  <si>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</si>
  <si>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</si>
  <si>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</si>
  <si>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</si>
  <si>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</si>
  <si>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</si>
  <si>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</si>
  <si>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</si>
  <si>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</si>
  <si>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</si>
  <si>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</si>
  <si>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</si>
  <si>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</si>
  <si>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</si>
  <si>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</si>
  <si>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</si>
  <si>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</si>
  <si>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</si>
  <si>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</si>
  <si>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</si>
  <si>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</si>
  <si>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</si>
  <si>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</si>
  <si>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</si>
  <si>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</si>
  <si>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</si>
  <si>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</si>
  <si>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</si>
  <si>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</si>
  <si>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</si>
  <si>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</si>
  <si>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</si>
  <si>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</si>
  <si>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</si>
  <si>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</si>
  <si>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</si>
  <si>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</si>
  <si>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</si>
  <si>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</si>
  <si>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</si>
  <si>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</si>
  <si>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</si>
  <si>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</si>
  <si>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</si>
  <si>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</si>
  <si>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</si>
  <si>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</si>
  <si>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</si>
  <si>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</si>
  <si>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</si>
  <si>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</si>
  <si>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</si>
  <si>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</si>
  <si>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</si>
  <si>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</si>
  <si>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</si>
  <si>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</si>
  <si>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</si>
  <si>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</si>
  <si>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</si>
  <si>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</si>
  <si>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</si>
  <si>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</si>
  <si>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</si>
  <si>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</si>
  <si>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</si>
  <si>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</si>
  <si>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</si>
  <si>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</si>
  <si>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</si>
  <si>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</si>
  <si>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</si>
  <si>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</si>
  <si>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</si>
  <si>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</si>
  <si>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</si>
  <si>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</si>
  <si>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</si>
  <si>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</si>
  <si>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</si>
  <si>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</si>
  <si>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</si>
  <si>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</si>
  <si>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</si>
  <si>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</si>
  <si>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</si>
  <si>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</si>
  <si>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</si>
  <si>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</si>
  <si>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</si>
  <si>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</si>
  <si>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</si>
  <si>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</si>
  <si>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</si>
  <si>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</si>
  <si>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</si>
  <si>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</si>
  <si>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</si>
  <si>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</si>
  <si>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</si>
  <si>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</si>
  <si>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</si>
  <si>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</si>
  <si>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</si>
  <si>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</si>
  <si>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</si>
  <si>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</si>
  <si>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</si>
  <si>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</si>
  <si>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</si>
  <si>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</si>
  <si>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</si>
  <si>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</si>
  <si>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</si>
  <si>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</si>
  <si>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</si>
  <si>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</si>
  <si>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</si>
  <si>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</si>
  <si>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</si>
  <si>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</si>
  <si>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</si>
  <si>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</si>
  <si>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</si>
  <si>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</si>
  <si>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</si>
  <si>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</si>
  <si>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</si>
  <si>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</si>
  <si>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</si>
  <si>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</si>
  <si>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</si>
  <si>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</si>
  <si>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</si>
  <si>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</si>
  <si>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</si>
  <si>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</si>
  <si>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</si>
  <si>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</si>
  <si>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</si>
  <si>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</si>
  <si>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</si>
  <si>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</si>
  <si>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</si>
  <si>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</si>
  <si>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</si>
  <si>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</si>
  <si>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</si>
  <si>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</si>
  <si>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</si>
  <si>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</si>
  <si>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</si>
  <si>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</si>
  <si>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</si>
  <si>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</si>
  <si>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</si>
  <si>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</si>
  <si>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</si>
  <si>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</si>
  <si>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</si>
  <si>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</si>
  <si>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</si>
  <si>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</si>
  <si>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</si>
  <si>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</si>
  <si>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</si>
  <si>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</si>
  <si>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</si>
  <si>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</si>
  <si>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</si>
  <si>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</si>
  <si>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</si>
  <si>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</si>
  <si>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</si>
  <si>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</si>
  <si>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</si>
  <si>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</si>
  <si>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</si>
  <si>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</si>
  <si>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</si>
  <si>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</si>
  <si>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</si>
  <si>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</si>
  <si>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</si>
  <si>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</si>
  <si>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</si>
  <si>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</si>
  <si>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</si>
  <si>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</si>
  <si>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</si>
  <si>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</si>
  <si>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</si>
  <si>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</si>
  <si>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</si>
  <si>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</si>
  <si>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</si>
  <si>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</si>
  <si>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</si>
  <si>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</si>
  <si>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</si>
  <si>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</si>
  <si>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</si>
  <si>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</si>
  <si>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</si>
  <si>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</si>
  <si>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</si>
  <si>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</si>
  <si>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</si>
  <si>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</si>
  <si>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</si>
  <si>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</si>
  <si>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</si>
  <si>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</si>
  <si>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</si>
  <si>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</si>
  <si>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</si>
  <si>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</si>
  <si>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</si>
  <si>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</si>
  <si>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</si>
  <si>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</si>
  <si>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</si>
  <si>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</si>
  <si>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</si>
  <si>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</si>
  <si>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</si>
  <si>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</si>
  <si>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</si>
  <si>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</si>
  <si>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</si>
  <si>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</si>
  <si>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</si>
  <si>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</si>
  <si>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</si>
  <si>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</si>
  <si>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</si>
  <si>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</si>
  <si>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</si>
  <si>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</si>
  <si>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</si>
  <si>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</si>
  <si>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</si>
  <si>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</si>
  <si>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</si>
  <si>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</si>
  <si>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</si>
  <si>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</si>
  <si>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</si>
  <si>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</si>
  <si>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</si>
  <si>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</si>
  <si>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</si>
  <si>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</si>
  <si>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</si>
  <si>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</si>
  <si>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</si>
  <si>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</si>
  <si>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</si>
  <si>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</si>
  <si>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</si>
  <si>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</si>
  <si>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</si>
  <si>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</si>
  <si>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</si>
  <si>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</si>
  <si>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</si>
  <si>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</si>
  <si>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</si>
  <si>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</si>
  <si>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</si>
  <si>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</si>
  <si>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</si>
  <si>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</si>
  <si>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</si>
  <si>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</si>
  <si>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</si>
  <si>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</si>
  <si>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</si>
  <si>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</si>
  <si>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</si>
  <si>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</si>
  <si>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</si>
  <si>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</si>
  <si>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</si>
  <si>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</si>
  <si>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</si>
  <si>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</si>
  <si>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</si>
  <si>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</si>
  <si>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</si>
  <si>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</si>
  <si>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</si>
  <si>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</si>
  <si>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</si>
  <si>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</si>
  <si>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</si>
  <si>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</si>
  <si>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</si>
  <si>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</si>
  <si>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</si>
  <si>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</si>
  <si>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</si>
  <si>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</si>
  <si>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</si>
  <si>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</si>
  <si>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</si>
  <si>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</si>
  <si>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</si>
  <si>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</si>
  <si>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</si>
  <si>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</si>
  <si>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</si>
  <si>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</si>
  <si>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</si>
  <si>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</si>
  <si>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</si>
  <si>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</si>
  <si>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</si>
  <si>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</si>
  <si>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</si>
  <si>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</si>
  <si>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</si>
  <si>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</si>
  <si>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</si>
  <si>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</si>
  <si>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</si>
  <si>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</si>
  <si>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</si>
  <si>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</si>
  <si>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</si>
  <si>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</si>
  <si>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</si>
  <si>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</si>
  <si>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</si>
  <si>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</si>
  <si>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</si>
  <si>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</si>
  <si>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</si>
  <si>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</si>
  <si>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</si>
  <si>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</si>
  <si>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</si>
  <si>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</si>
  <si>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</si>
  <si>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</si>
  <si>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</si>
  <si>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</si>
  <si>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</si>
  <si>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</si>
  <si>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</si>
  <si>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</si>
  <si>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</si>
  <si>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</si>
  <si>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</si>
  <si>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</si>
  <si>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</si>
  <si>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</si>
  <si>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</si>
  <si>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</si>
  <si>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</si>
  <si>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</si>
  <si>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</si>
  <si>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</si>
  <si>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</si>
  <si>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</si>
  <si>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</si>
  <si>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</si>
  <si>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</si>
  <si>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</si>
  <si>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</si>
  <si>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</si>
  <si>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</si>
  <si>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</si>
  <si>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</si>
  <si>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</si>
  <si>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</si>
  <si>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</si>
  <si>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</si>
  <si>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</si>
  <si>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</si>
  <si>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</si>
  <si>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</si>
  <si>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</si>
  <si>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</si>
  <si>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</si>
  <si>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</si>
  <si>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</si>
  <si>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</si>
  <si>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</si>
  <si>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</si>
  <si>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</si>
  <si>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</si>
  <si>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</si>
  <si>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</si>
  <si>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</si>
  <si>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</si>
  <si>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</si>
  <si>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</si>
  <si>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</si>
  <si>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</si>
  <si>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</si>
  <si>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</si>
  <si>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</si>
  <si>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</si>
  <si>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</si>
  <si>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</si>
  <si>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</si>
  <si>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</si>
  <si>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</si>
  <si>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</si>
  <si>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</si>
  <si>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</si>
  <si>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</si>
  <si>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</si>
  <si>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</si>
  <si>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</si>
  <si>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</si>
  <si>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</si>
  <si>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</si>
  <si>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</si>
  <si>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</si>
  <si>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</si>
  <si>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</si>
  <si>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</si>
  <si>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</si>
  <si>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</si>
  <si>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</si>
  <si>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</si>
  <si>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</si>
  <si>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</si>
  <si>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</si>
  <si>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</si>
  <si>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</si>
  <si>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</si>
  <si>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</si>
  <si>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</si>
  <si>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</si>
  <si>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</si>
  <si>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</si>
  <si>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</si>
  <si>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</si>
  <si>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</si>
  <si>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</si>
  <si>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</si>
  <si>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</si>
  <si>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</si>
  <si>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</si>
  <si>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</si>
  <si>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</si>
  <si>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</si>
  <si>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</si>
  <si>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</si>
  <si>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</si>
  <si>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</si>
  <si>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</si>
  <si>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</si>
  <si>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</si>
  <si>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</si>
  <si>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</si>
  <si>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</si>
  <si>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</si>
  <si>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</si>
  <si>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</si>
  <si>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</si>
  <si>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</si>
  <si>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</si>
  <si>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</si>
  <si>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</si>
  <si>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</si>
  <si>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</si>
  <si>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</si>
  <si>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</si>
  <si>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</si>
  <si>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</si>
  <si>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</si>
  <si>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</si>
  <si>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</si>
  <si>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</si>
  <si>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</si>
  <si>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</si>
  <si>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</si>
  <si>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</si>
  <si>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</si>
  <si>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</si>
  <si>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</si>
  <si>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</si>
  <si>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</si>
  <si>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</si>
  <si>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</si>
  <si>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</si>
  <si>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</si>
  <si>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</si>
  <si>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</si>
  <si>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</si>
  <si>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</si>
  <si>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</si>
  <si>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</si>
  <si>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</si>
  <si>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</si>
  <si>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</si>
  <si>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</si>
  <si>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</si>
  <si>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</si>
  <si>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</si>
  <si>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</si>
  <si>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</si>
  <si>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</si>
  <si>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</si>
  <si>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</si>
  <si>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</si>
  <si>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</si>
  <si>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</si>
  <si>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</si>
  <si>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</si>
  <si>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</si>
  <si>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</si>
  <si>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</si>
  <si>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</si>
  <si>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</si>
  <si>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</si>
  <si>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</si>
  <si>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</si>
  <si>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</si>
  <si>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</si>
  <si>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</si>
  <si>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</si>
  <si>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</si>
  <si>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</si>
  <si>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</si>
  <si>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</si>
  <si>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</si>
  <si>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</si>
  <si>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</si>
  <si>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</si>
  <si>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</si>
  <si>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</si>
  <si>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</si>
  <si>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</si>
  <si>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</si>
  <si>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</si>
  <si>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</si>
  <si>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</si>
  <si>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</si>
  <si>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</si>
  <si>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</si>
  <si>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</si>
  <si>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</si>
  <si>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</si>
  <si>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</si>
  <si>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</si>
  <si>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</si>
  <si>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</si>
  <si>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</si>
  <si>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</si>
  <si>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</si>
  <si>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</si>
  <si>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</si>
  <si>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</si>
  <si>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</si>
  <si>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</si>
  <si>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</si>
  <si>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</si>
  <si>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</si>
  <si>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</si>
  <si>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</si>
  <si>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</si>
  <si>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</si>
  <si>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</si>
  <si>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</si>
  <si>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</si>
  <si>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</si>
  <si>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</si>
  <si>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</si>
  <si>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</si>
  <si>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</si>
  <si>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</si>
  <si>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</si>
  <si>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</si>
  <si>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</si>
  <si>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</si>
  <si>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</si>
  <si>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</si>
  <si>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</si>
  <si>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</si>
  <si>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</si>
  <si>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</si>
  <si>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</si>
  <si>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</si>
  <si>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</si>
  <si>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</si>
  <si>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</si>
  <si>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</si>
  <si>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</si>
  <si>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</si>
  <si>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</si>
  <si>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</si>
  <si>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</si>
  <si>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</si>
  <si>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</si>
  <si>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</si>
  <si>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</si>
  <si>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</si>
  <si>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</si>
  <si>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</si>
  <si>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</si>
  <si>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</si>
  <si>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</si>
  <si>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</si>
  <si>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</si>
  <si>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</si>
  <si>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</si>
  <si>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</si>
  <si>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</si>
  <si>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</si>
  <si>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</si>
  <si>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</si>
  <si>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</si>
  <si>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</si>
  <si>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</si>
  <si>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</si>
  <si>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</si>
  <si>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</si>
  <si>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</si>
  <si>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</si>
  <si>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</si>
  <si>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</si>
  <si>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</si>
  <si>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</si>
  <si>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</si>
  <si>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</si>
  <si>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</si>
  <si>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</si>
  <si>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</si>
  <si>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</si>
  <si>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</si>
  <si>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</si>
  <si>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</si>
  <si>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</si>
  <si>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</si>
  <si>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</si>
  <si>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</si>
  <si>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</si>
  <si>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</si>
  <si>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</si>
  <si>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</si>
  <si>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</si>
  <si>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</si>
  <si>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</si>
  <si>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</si>
  <si>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</si>
  <si>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</si>
  <si>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</si>
  <si>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</si>
  <si>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</si>
  <si>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</si>
  <si>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</si>
  <si>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</si>
  <si>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</si>
  <si>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</si>
  <si>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</si>
  <si>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</si>
  <si>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</si>
  <si>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</si>
  <si>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</si>
  <si>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</si>
  <si>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</si>
  <si>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</si>
  <si>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</si>
  <si>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</si>
  <si>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</si>
  <si>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</si>
  <si>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</si>
  <si>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</si>
  <si>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</si>
  <si>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</si>
  <si>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</si>
  <si>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</si>
  <si>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</si>
  <si>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</si>
  <si>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</si>
  <si>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</si>
  <si>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</si>
  <si>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</si>
  <si>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</si>
  <si>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</si>
  <si>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</si>
  <si>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</si>
  <si>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</si>
  <si>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</si>
  <si>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</si>
  <si>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</si>
  <si>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</si>
  <si>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</si>
  <si>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</si>
  <si>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</si>
  <si>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</si>
  <si>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</si>
  <si>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</si>
  <si>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</si>
  <si>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</si>
  <si>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</si>
  <si>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</si>
  <si>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</si>
  <si>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</si>
  <si>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</si>
  <si>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</si>
  <si>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</si>
  <si>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</si>
  <si>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</si>
  <si>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</si>
  <si>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</si>
  <si>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</si>
  <si>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</si>
  <si>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</si>
  <si>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</si>
  <si>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</si>
  <si>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</si>
  <si>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</si>
  <si>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</si>
  <si>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</si>
  <si>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</si>
  <si>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</si>
  <si>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</si>
  <si>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</si>
  <si>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</si>
  <si>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</si>
  <si>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</si>
  <si>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</si>
  <si>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</si>
  <si>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</si>
  <si>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</si>
  <si>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</si>
  <si>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</si>
  <si>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</si>
  <si>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</si>
  <si>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</si>
  <si>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</si>
  <si>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</si>
  <si>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</si>
  <si>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</si>
  <si>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</si>
  <si>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</si>
  <si>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</si>
  <si>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</si>
  <si>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</si>
  <si>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</si>
  <si>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</si>
  <si>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</si>
  <si>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</si>
  <si>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</si>
  <si>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</si>
  <si>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</si>
  <si>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</si>
  <si>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</si>
  <si>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</si>
  <si>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</si>
  <si>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</si>
  <si>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</si>
  <si>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</si>
  <si>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</si>
  <si>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</si>
  <si>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</si>
  <si>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</si>
  <si>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</si>
  <si>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</si>
  <si>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</si>
  <si>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</si>
  <si>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</si>
  <si>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</si>
  <si>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</si>
  <si>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</si>
  <si>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</si>
  <si>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</si>
  <si>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</si>
  <si>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</si>
  <si>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</si>
  <si>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</si>
  <si>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</si>
  <si>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</si>
  <si>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</si>
  <si>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</si>
  <si>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</si>
  <si>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</si>
  <si>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</si>
  <si>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</si>
  <si>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</si>
  <si>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</si>
  <si>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</si>
  <si>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</si>
  <si>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</si>
  <si>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</si>
  <si>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</si>
  <si>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</si>
  <si>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</si>
  <si>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</si>
  <si>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</si>
  <si>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</si>
  <si>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</si>
  <si>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</si>
  <si>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</si>
  <si>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</si>
  <si>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</si>
  <si>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</si>
  <si>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</si>
  <si>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</si>
  <si>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</si>
  <si>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</si>
  <si>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</si>
  <si>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</si>
  <si>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</si>
  <si>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</si>
  <si>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</si>
  <si>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</si>
  <si>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</si>
  <si>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</si>
  <si>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</si>
  <si>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</si>
  <si>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</si>
  <si>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</si>
  <si>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</si>
  <si>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</si>
  <si>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</si>
  <si>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</si>
  <si>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</si>
  <si>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</si>
  <si>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</si>
  <si>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</si>
  <si>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</si>
  <si>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</si>
  <si>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</si>
  <si>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</si>
  <si>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</si>
  <si>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</si>
  <si>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</si>
  <si>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</si>
  <si>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</si>
  <si>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</si>
  <si>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</si>
  <si>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</si>
  <si>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</si>
  <si>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</si>
  <si>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</si>
  <si>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</si>
  <si>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</si>
  <si>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</si>
  <si>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</si>
  <si>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</si>
  <si>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</si>
  <si>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</si>
  <si>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</si>
  <si>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</si>
  <si>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</si>
  <si>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</si>
  <si>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</si>
  <si>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</si>
  <si>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</si>
  <si>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</si>
  <si>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</si>
  <si>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</si>
  <si>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</si>
  <si>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</si>
  <si>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</si>
  <si>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</si>
  <si>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</si>
  <si>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</si>
  <si>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</si>
  <si>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</si>
  <si>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</si>
  <si>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</si>
  <si>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</si>
  <si>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</si>
  <si>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</si>
  <si>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</si>
  <si>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</si>
  <si>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</si>
  <si>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</si>
  <si>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</si>
  <si>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</si>
  <si>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</si>
  <si>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</si>
  <si>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</si>
  <si>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</si>
  <si>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</si>
  <si>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</si>
  <si>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</si>
  <si>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</si>
  <si>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</si>
  <si>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</si>
  <si>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</si>
  <si>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</si>
  <si>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</si>
  <si>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</si>
  <si>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</si>
  <si>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</si>
  <si>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</si>
  <si>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</si>
  <si>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</si>
  <si>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</si>
  <si>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</si>
  <si>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</si>
  <si>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</si>
  <si>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</si>
  <si>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</si>
  <si>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</si>
  <si>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</si>
  <si>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</si>
  <si>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</si>
  <si>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</si>
  <si>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</si>
  <si>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</si>
  <si>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</si>
  <si>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</si>
  <si>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</si>
  <si>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</si>
  <si>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</si>
  <si>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</si>
  <si>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</si>
  <si>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</si>
  <si>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</si>
  <si>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</si>
  <si>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</si>
  <si>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</si>
  <si>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</si>
  <si>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</si>
  <si>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</si>
  <si>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</si>
  <si>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</si>
  <si>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</si>
  <si>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</si>
  <si>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</si>
  <si>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</si>
  <si>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</si>
  <si>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</si>
  <si>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</si>
  <si>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</si>
  <si>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</si>
  <si>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</si>
  <si>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</si>
  <si>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</si>
  <si>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</si>
  <si>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</si>
  <si>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</si>
  <si>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</si>
  <si>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</si>
  <si>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</si>
  <si>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</si>
  <si>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</si>
  <si>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</si>
  <si>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</si>
  <si>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</si>
  <si>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</si>
  <si>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</si>
  <si>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</si>
  <si>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</si>
  <si>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</si>
  <si>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</si>
  <si>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</si>
  <si>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</si>
  <si>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</si>
  <si>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</si>
  <si>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</si>
  <si>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</si>
  <si>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</si>
  <si>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</si>
  <si>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</si>
  <si>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</si>
  <si>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</si>
  <si>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</si>
  <si>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</si>
  <si>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</si>
  <si>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</si>
  <si>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</si>
  <si>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</si>
  <si>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</si>
  <si>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</si>
  <si>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</si>
  <si>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</si>
  <si>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</si>
  <si>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</si>
  <si>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</si>
  <si>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</si>
  <si>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</si>
  <si>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</si>
  <si>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</si>
  <si>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</si>
  <si>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</si>
  <si>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</si>
  <si>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</si>
  <si>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</si>
  <si>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</si>
  <si>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</si>
  <si>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</si>
  <si>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</si>
  <si>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</si>
  <si>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</si>
  <si>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</si>
  <si>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</si>
  <si>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</si>
  <si>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</si>
  <si>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</si>
  <si>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</si>
  <si>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</si>
  <si>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</si>
  <si>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</si>
  <si>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</si>
  <si>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</si>
  <si>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</si>
  <si>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</si>
  <si>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</si>
  <si>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</si>
  <si>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</si>
  <si>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</si>
  <si>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</si>
  <si>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</si>
  <si>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</si>
  <si>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</si>
  <si>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</si>
  <si>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</si>
  <si>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</si>
  <si>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</si>
  <si>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</si>
  <si>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</si>
  <si>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</si>
  <si>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</si>
  <si>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</si>
  <si>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</si>
  <si>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</si>
  <si>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</si>
  <si>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</si>
  <si>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</si>
  <si>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</si>
  <si>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</si>
  <si>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</si>
  <si>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</si>
  <si>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</si>
  <si>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</si>
  <si>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</si>
  <si>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</si>
  <si>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</si>
  <si>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</si>
  <si>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</si>
  <si>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</si>
  <si>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</si>
  <si>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</si>
  <si>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</si>
  <si>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</si>
  <si>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</si>
  <si>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</si>
  <si>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</si>
  <si>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</si>
  <si>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</si>
  <si>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</si>
  <si>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</si>
  <si>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</si>
  <si>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</si>
  <si>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</si>
  <si>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</si>
  <si>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</si>
  <si>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</si>
  <si>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</si>
  <si>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</si>
  <si>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</si>
  <si>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</si>
  <si>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</si>
  <si>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</si>
  <si>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</si>
  <si>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</si>
  <si>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</si>
  <si>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</si>
  <si>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</si>
  <si>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</si>
  <si>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</si>
  <si>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</si>
  <si>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</si>
  <si>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</si>
  <si>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</si>
  <si>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</si>
  <si>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</si>
  <si>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</si>
  <si>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</si>
  <si>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</si>
  <si>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</si>
  <si>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</si>
  <si>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</si>
  <si>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</si>
  <si>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</si>
  <si>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</si>
  <si>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</si>
  <si>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</si>
  <si>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</si>
  <si>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</si>
  <si>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</si>
  <si>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</si>
  <si>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</si>
  <si>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</si>
  <si>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</si>
  <si>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</si>
  <si>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</si>
  <si>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</si>
  <si>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</si>
  <si>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</si>
  <si>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</si>
  <si>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</si>
  <si>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</si>
  <si>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</si>
  <si>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</si>
  <si>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</si>
  <si>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</si>
  <si>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</si>
  <si>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</si>
  <si>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</si>
  <si>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</si>
  <si>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</si>
  <si>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</si>
  <si>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</si>
  <si>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</si>
  <si>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</si>
  <si>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</si>
  <si>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</si>
  <si>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</si>
  <si>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</si>
  <si>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</si>
  <si>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</si>
  <si>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</si>
  <si>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</si>
  <si>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</si>
  <si>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</si>
  <si>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</si>
  <si>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</si>
  <si>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</si>
  <si>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</si>
  <si>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</si>
  <si>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</si>
  <si>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</si>
  <si>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</si>
  <si>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</si>
  <si>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</si>
  <si>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</si>
  <si>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</si>
  <si>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</si>
  <si>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</si>
  <si>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</si>
  <si>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</si>
  <si>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</si>
  <si>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</si>
  <si>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</si>
  <si>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</si>
  <si>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</si>
  <si>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</si>
  <si>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</si>
  <si>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</si>
  <si>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</si>
  <si>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</si>
  <si>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</si>
  <si>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</si>
  <si>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</si>
  <si>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</si>
  <si>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</si>
  <si>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</si>
  <si>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</si>
  <si>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</si>
  <si>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</si>
  <si>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</si>
  <si>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</si>
  <si>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</si>
  <si>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</si>
  <si>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</si>
  <si>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</si>
  <si>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</si>
  <si>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</si>
  <si>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</si>
  <si>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</si>
  <si>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</si>
  <si>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</si>
  <si>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</si>
  <si>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</si>
  <si>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</si>
  <si>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</si>
  <si>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</si>
  <si>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</si>
  <si>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</si>
  <si>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</si>
  <si>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</si>
  <si>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</si>
  <si>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</si>
  <si>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</si>
  <si>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</si>
  <si>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</si>
  <si>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</si>
  <si>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</si>
  <si>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</si>
  <si>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</si>
  <si>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</si>
  <si>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</si>
  <si>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</si>
  <si>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</si>
  <si>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</si>
  <si>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</si>
  <si>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</si>
  <si>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</si>
  <si>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</si>
  <si>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</si>
  <si>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</si>
  <si>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</si>
  <si>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</si>
  <si>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</si>
  <si>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</si>
  <si>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</si>
  <si>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</si>
  <si>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</si>
  <si>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</si>
  <si>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</si>
  <si>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</si>
  <si>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</si>
  <si>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</si>
  <si>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</si>
  <si>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</si>
  <si>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</si>
  <si>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</si>
  <si>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</si>
  <si>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</si>
  <si>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</si>
  <si>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</si>
  <si>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</si>
  <si>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</si>
  <si>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</si>
  <si>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</si>
  <si>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</si>
  <si>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</si>
  <si>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</si>
  <si>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</si>
  <si>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</si>
  <si>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</si>
  <si>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</si>
  <si>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</si>
  <si>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</si>
  <si>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</si>
  <si>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</si>
  <si>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</si>
  <si>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</si>
  <si>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</si>
  <si>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</si>
  <si>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</si>
  <si>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</si>
  <si>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</si>
  <si>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</si>
  <si>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</si>
  <si>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</si>
  <si>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</si>
  <si>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</si>
  <si>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</si>
  <si>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</si>
  <si>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</si>
  <si>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</si>
  <si>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</si>
  <si>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</si>
  <si>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</si>
  <si>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</si>
  <si>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</si>
  <si>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</si>
  <si>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</si>
  <si>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</si>
  <si>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</si>
  <si>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</si>
  <si>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</si>
  <si>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</si>
  <si>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</si>
  <si>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</si>
  <si>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</si>
  <si>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</si>
  <si>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</si>
  <si>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</si>
  <si>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</si>
  <si>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</si>
  <si>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</si>
  <si>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</si>
  <si>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</si>
  <si>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</si>
  <si>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</si>
  <si>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</si>
  <si>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</si>
  <si>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</si>
  <si>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</si>
  <si>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</si>
  <si>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</si>
  <si>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</si>
  <si>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</si>
  <si>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</si>
  <si>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</si>
  <si>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</si>
  <si>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</si>
  <si>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</si>
  <si>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</si>
  <si>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</si>
  <si>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</si>
  <si>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</si>
  <si>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</si>
  <si>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</si>
  <si>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</si>
  <si>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</si>
  <si>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</si>
  <si>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</si>
  <si>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</si>
  <si>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</si>
  <si>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</si>
  <si>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</si>
  <si>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</si>
  <si>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</si>
  <si>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</si>
  <si>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</si>
  <si>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</si>
  <si>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</si>
  <si>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</si>
  <si>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</si>
  <si>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</si>
  <si>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</si>
  <si>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</si>
  <si>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</si>
  <si>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</si>
  <si>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</si>
  <si>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</si>
  <si>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</si>
  <si>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</si>
  <si>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</si>
  <si>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</si>
  <si>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</si>
  <si>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</si>
  <si>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</si>
  <si>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</si>
  <si>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</si>
  <si>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</si>
  <si>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</si>
  <si>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</si>
  <si>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</si>
  <si>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</si>
  <si>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</si>
  <si>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</si>
  <si>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</si>
  <si>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</si>
  <si>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</si>
  <si>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</si>
  <si>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</si>
  <si>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</si>
  <si>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</si>
  <si>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</si>
  <si>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</si>
  <si>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</si>
  <si>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</si>
  <si>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</si>
  <si>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</si>
  <si>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</si>
  <si>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</si>
  <si>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</si>
  <si>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</si>
  <si>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</si>
  <si>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</si>
  <si>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</si>
  <si>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</si>
  <si>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</si>
  <si>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</si>
  <si>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</si>
  <si>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</si>
  <si>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</si>
  <si>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</si>
  <si>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</si>
  <si>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</si>
  <si>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</si>
  <si>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</si>
  <si>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</si>
  <si>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</si>
  <si>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</si>
  <si>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</si>
  <si>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</si>
  <si>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</si>
  <si>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</si>
  <si>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</si>
  <si>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</si>
  <si>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</si>
  <si>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</si>
  <si>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</si>
  <si>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</si>
  <si>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</si>
  <si>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</si>
  <si>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</si>
  <si>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</si>
  <si>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</si>
  <si>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</si>
  <si>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</si>
  <si>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</si>
  <si>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</si>
  <si>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</si>
  <si>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</si>
  <si>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</si>
  <si>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</si>
  <si>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</si>
  <si>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</si>
  <si>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</si>
  <si>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</si>
  <si>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</si>
  <si>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</si>
  <si>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</si>
  <si>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</si>
  <si>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</si>
  <si>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</si>
  <si>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</si>
  <si>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</si>
  <si>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</si>
  <si>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</si>
  <si>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</si>
  <si>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</si>
  <si>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</si>
  <si>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</si>
  <si>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</si>
  <si>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</si>
  <si>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</si>
  <si>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</si>
  <si>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</si>
  <si>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</si>
  <si>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</si>
  <si>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</si>
  <si>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</si>
  <si>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</si>
  <si>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</si>
  <si>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</si>
  <si>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</si>
  <si>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</si>
  <si>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</si>
  <si>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</si>
  <si>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</si>
  <si>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</si>
  <si>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</si>
  <si>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</si>
  <si>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</si>
  <si>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</si>
  <si>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</si>
  <si>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</si>
  <si>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</si>
  <si>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</si>
  <si>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</si>
  <si>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</si>
  <si>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</si>
  <si>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</si>
  <si>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</si>
  <si>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</si>
  <si>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</si>
  <si>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</si>
  <si>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</si>
  <si>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</si>
  <si>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</si>
  <si>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</si>
  <si>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</si>
  <si>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</si>
  <si>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</si>
  <si>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</si>
  <si>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</si>
  <si>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</si>
  <si>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</si>
  <si>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</si>
  <si>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</si>
  <si>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</si>
  <si>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</si>
  <si>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</si>
  <si>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</si>
  <si>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</si>
  <si>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</si>
  <si>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</si>
  <si>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</si>
  <si>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</si>
  <si>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</si>
  <si>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</si>
  <si>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</si>
  <si>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</si>
  <si>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</si>
  <si>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</si>
  <si>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</si>
  <si>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</si>
  <si>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</si>
  <si>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</si>
  <si>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</si>
  <si>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</si>
  <si>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</si>
  <si>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</si>
  <si>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</si>
  <si>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</si>
  <si>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</si>
  <si>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</si>
  <si>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</si>
  <si>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</si>
  <si>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</si>
  <si>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</si>
  <si>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</si>
  <si>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</si>
  <si>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</si>
  <si>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</si>
  <si>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</si>
  <si>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</si>
  <si>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</si>
  <si>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</si>
  <si>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</si>
  <si>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</si>
  <si>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</si>
  <si>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</si>
  <si>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</si>
  <si>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</si>
  <si>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</si>
  <si>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</si>
  <si>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</si>
  <si>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</si>
  <si>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</si>
  <si>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</si>
  <si>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</si>
  <si>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</si>
  <si>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</si>
  <si>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</si>
  <si>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</si>
  <si>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</si>
  <si>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</si>
  <si>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</si>
  <si>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</si>
  <si>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</si>
  <si>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</si>
  <si>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</si>
  <si>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</si>
  <si>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</si>
  <si>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</si>
  <si>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</si>
  <si>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</si>
  <si>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</si>
  <si>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</si>
  <si>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</si>
  <si>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</si>
  <si>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</si>
  <si>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</si>
  <si>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</si>
  <si>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</si>
  <si>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</si>
  <si>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</si>
  <si>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</si>
  <si>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</si>
  <si>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</si>
  <si>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</si>
  <si>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</si>
  <si>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</si>
  <si>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</si>
  <si>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</si>
  <si>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</si>
  <si>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</si>
  <si>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</si>
  <si>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</si>
  <si>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</si>
  <si>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</si>
  <si>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</si>
  <si>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</si>
  <si>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</si>
  <si>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</si>
  <si>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</si>
  <si>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</si>
  <si>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</si>
  <si>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</si>
  <si>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</si>
  <si>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</si>
  <si>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</si>
  <si>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</si>
  <si>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</si>
  <si>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</si>
  <si>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</si>
  <si>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</si>
  <si>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</si>
  <si>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</si>
  <si>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</si>
  <si>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</si>
  <si>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</si>
  <si>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</si>
  <si>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</si>
  <si>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</si>
  <si>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</si>
  <si>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</si>
  <si>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</si>
  <si>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</si>
  <si>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</si>
  <si>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</si>
  <si>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</si>
  <si>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</si>
  <si>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</si>
  <si>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</si>
  <si>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</si>
  <si>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</si>
  <si>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</si>
  <si>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</si>
  <si>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</si>
  <si>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</si>
  <si>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</si>
  <si>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</si>
  <si>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</si>
  <si>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</si>
  <si>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</si>
  <si>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</si>
  <si>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</si>
  <si>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</si>
  <si>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</si>
  <si>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</si>
  <si>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</si>
  <si>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</si>
  <si>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</si>
  <si>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</si>
  <si>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</si>
  <si>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</si>
  <si>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</si>
  <si>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</si>
  <si>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</si>
  <si>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</si>
  <si>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</si>
  <si>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</si>
  <si>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</si>
  <si>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</si>
  <si>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</si>
  <si>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</si>
  <si>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</si>
  <si>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</si>
  <si>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</si>
  <si>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</si>
  <si>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</si>
  <si>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</si>
  <si>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</si>
  <si>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</si>
  <si>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</si>
  <si>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</si>
  <si>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</si>
  <si>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</si>
  <si>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</si>
  <si>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</si>
  <si>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</si>
  <si>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</si>
  <si>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</si>
  <si>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</si>
  <si>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</si>
  <si>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</si>
  <si>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</si>
  <si>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</si>
  <si>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</si>
  <si>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</si>
  <si>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</si>
  <si>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</si>
  <si>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</si>
  <si>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</si>
  <si>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</si>
  <si>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</si>
  <si>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</si>
  <si>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</si>
  <si>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</si>
  <si>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</si>
  <si>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</si>
  <si>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</si>
  <si>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</si>
  <si>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</si>
  <si>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</si>
  <si>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</si>
  <si>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</si>
  <si>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</si>
  <si>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</si>
  <si>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</si>
  <si>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</si>
  <si>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</si>
  <si>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</si>
  <si>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</si>
  <si>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</si>
  <si>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</si>
  <si>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</si>
  <si>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</si>
  <si>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</si>
  <si>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</si>
  <si>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</si>
  <si>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</si>
  <si>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</si>
  <si>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</si>
  <si>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</si>
  <si>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</si>
  <si>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</si>
  <si>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</si>
  <si>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</si>
  <si>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</si>
  <si>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</si>
  <si>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</si>
  <si>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</si>
  <si>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</si>
  <si>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</si>
  <si>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</si>
  <si>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</si>
  <si>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</si>
  <si>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</si>
  <si>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</si>
  <si>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</si>
  <si>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</si>
  <si>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</si>
  <si>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</si>
  <si>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</si>
  <si>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</si>
  <si>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</si>
  <si>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</si>
  <si>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</si>
  <si>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</si>
  <si>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</si>
  <si>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</si>
  <si>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</si>
  <si>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</si>
  <si>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</si>
  <si>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</si>
  <si>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</si>
  <si>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</si>
  <si>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</si>
  <si>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</si>
  <si>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</si>
  <si>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</si>
  <si>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</si>
  <si>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</si>
  <si>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</si>
  <si>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</si>
  <si>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</si>
  <si>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</si>
  <si>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</si>
  <si>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</si>
  <si>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</si>
  <si>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</si>
  <si>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</si>
  <si>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</si>
  <si>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</si>
  <si>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</si>
  <si>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</si>
  <si>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</si>
  <si>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</si>
  <si>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</si>
  <si>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</si>
  <si>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</si>
  <si>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</si>
  <si>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</si>
  <si>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</si>
  <si>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</si>
  <si>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</si>
  <si>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</si>
  <si>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</si>
  <si>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</si>
  <si>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</si>
  <si>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</si>
  <si>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</si>
  <si>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</si>
  <si>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</si>
  <si>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</si>
  <si>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</si>
  <si>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</si>
  <si>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</si>
  <si>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</si>
  <si>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</si>
  <si>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</si>
  <si>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</si>
  <si>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</si>
  <si>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</si>
  <si>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</si>
  <si>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</si>
  <si>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</si>
  <si>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</si>
  <si>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</si>
  <si>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</si>
  <si>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</si>
  <si>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</si>
  <si>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</si>
  <si>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</si>
  <si>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</si>
  <si>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</si>
  <si>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</si>
  <si>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</si>
  <si>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</si>
  <si>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</si>
  <si>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</si>
  <si>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</si>
  <si>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</si>
  <si>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</si>
  <si>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</si>
  <si>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</si>
  <si>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</si>
  <si>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</si>
  <si>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</si>
  <si>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</si>
  <si>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</si>
  <si>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</si>
  <si>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</si>
  <si>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</si>
  <si>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</si>
  <si>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</si>
  <si>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</si>
  <si>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</si>
  <si>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</si>
  <si>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</si>
  <si>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</si>
  <si>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</si>
  <si>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</si>
  <si>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</si>
  <si>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</si>
  <si>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</si>
  <si>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</si>
  <si>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</si>
  <si>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</si>
  <si>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</si>
  <si>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</si>
  <si>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</si>
  <si>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</si>
  <si>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</si>
  <si>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</si>
  <si>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</si>
  <si>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</si>
  <si>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</si>
  <si>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</si>
  <si>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</si>
  <si>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</si>
  <si>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</si>
  <si>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</si>
  <si>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</si>
  <si>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</si>
  <si>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</si>
  <si>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</si>
  <si>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</si>
  <si>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</si>
  <si>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</si>
  <si>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</si>
  <si>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</si>
  <si>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</si>
  <si>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</si>
  <si>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</si>
  <si>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</si>
  <si>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</si>
  <si>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</si>
  <si>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</si>
  <si>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</si>
  <si>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</si>
  <si>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</si>
  <si>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</si>
  <si>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</si>
  <si>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</si>
  <si>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</si>
  <si>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</si>
  <si>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</si>
  <si>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</si>
  <si>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</si>
  <si>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</si>
  <si>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</si>
  <si>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</si>
  <si>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</si>
  <si>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</si>
  <si>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</si>
  <si>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</si>
  <si>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</si>
  <si>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</si>
  <si>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</si>
  <si>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</si>
  <si>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</si>
  <si>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</si>
  <si>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</si>
  <si>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</si>
  <si>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</si>
  <si>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</si>
  <si>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</si>
  <si>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</si>
  <si>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</si>
  <si>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</si>
  <si>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</si>
  <si>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</si>
  <si>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</si>
  <si>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</si>
  <si>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</si>
  <si>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</si>
  <si>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</si>
  <si>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</si>
  <si>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</si>
  <si>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</si>
  <si>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</si>
  <si>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</si>
  <si>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</si>
  <si>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</si>
  <si>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</si>
  <si>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</si>
  <si>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</si>
  <si>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</si>
  <si>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</si>
  <si>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</si>
  <si>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</si>
  <si>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</si>
  <si>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</si>
  <si>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</si>
  <si>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</si>
  <si>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</si>
  <si>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</si>
  <si>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</si>
  <si>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</si>
  <si>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</si>
  <si>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</si>
  <si>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</si>
  <si>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</si>
  <si>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</si>
  <si>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</si>
  <si>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</si>
  <si>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</si>
  <si>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</si>
  <si>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</si>
  <si>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</si>
  <si>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</si>
  <si>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</si>
  <si>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</si>
  <si>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</si>
  <si>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</si>
  <si>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</si>
  <si>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</si>
  <si>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</si>
  <si>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</si>
  <si>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</si>
  <si>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</si>
  <si>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</si>
  <si>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</si>
  <si>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</si>
  <si>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</si>
  <si>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</si>
  <si>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</si>
  <si>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</si>
  <si>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</si>
  <si>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</si>
  <si>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</si>
  <si>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</si>
  <si>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</si>
  <si>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</si>
  <si>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</si>
  <si>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</si>
  <si>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</si>
  <si>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</si>
  <si>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</si>
  <si>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</si>
  <si>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</si>
  <si>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</si>
  <si>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</si>
  <si>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</si>
  <si>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</si>
  <si>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</si>
  <si>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</si>
  <si>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</si>
  <si>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</si>
  <si>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</si>
  <si>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</si>
  <si>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</si>
  <si>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</si>
  <si>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</si>
  <si>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</si>
  <si>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</si>
  <si>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</si>
  <si>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</si>
  <si>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</si>
  <si>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</si>
  <si>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</si>
  <si>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</si>
  <si>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</si>
  <si>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</si>
  <si>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</si>
  <si>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</si>
  <si>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</si>
  <si>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</si>
  <si>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</si>
  <si>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</si>
  <si>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</si>
  <si>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</si>
  <si>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</si>
  <si>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</si>
  <si>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</si>
  <si>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</si>
  <si>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</si>
  <si>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</si>
  <si>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</si>
  <si>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</si>
  <si>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</si>
  <si>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</si>
  <si>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</si>
  <si>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</si>
  <si>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</si>
  <si>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</si>
  <si>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</si>
  <si>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</si>
  <si>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</si>
  <si>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</si>
  <si>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</si>
  <si>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</si>
  <si>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</si>
  <si>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</si>
  <si>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</si>
  <si>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</si>
  <si>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</si>
  <si>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</si>
  <si>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</si>
  <si>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</si>
  <si>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</si>
  <si>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</si>
  <si>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</si>
  <si>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</si>
  <si>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</si>
  <si>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</si>
  <si>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</si>
  <si>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</si>
  <si>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</si>
  <si>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</si>
  <si>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</si>
  <si>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</si>
  <si>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</si>
  <si>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</si>
  <si>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</si>
  <si>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</si>
  <si>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</si>
  <si>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</si>
  <si>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</si>
  <si>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</si>
  <si>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</si>
  <si>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</si>
  <si>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</si>
  <si>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</si>
  <si>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</si>
  <si>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</si>
  <si>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</si>
  <si>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</si>
  <si>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</si>
  <si>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</si>
  <si>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</si>
  <si>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</si>
  <si>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</si>
  <si>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</si>
  <si>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</si>
  <si>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</si>
  <si>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</si>
  <si>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</si>
  <si>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</si>
  <si>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</si>
  <si>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</si>
  <si>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</si>
  <si>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</si>
  <si>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</si>
  <si>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</si>
  <si>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</si>
  <si>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</si>
  <si>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</si>
  <si>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</si>
  <si>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</si>
  <si>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</si>
  <si>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</si>
  <si>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</si>
  <si>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</si>
  <si>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</si>
  <si>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</si>
  <si>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</si>
  <si>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</si>
  <si>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</si>
  <si>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</si>
  <si>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</si>
  <si>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</si>
  <si>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</si>
  <si>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</si>
  <si>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</si>
  <si>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</si>
  <si>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</si>
  <si>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</si>
  <si>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</si>
  <si>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</si>
  <si>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</si>
  <si>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</si>
  <si>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</si>
  <si>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</si>
  <si>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</si>
  <si>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</si>
  <si>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</si>
  <si>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</si>
  <si>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</si>
  <si>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</si>
  <si>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</si>
  <si>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</si>
  <si>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</si>
  <si>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</si>
  <si>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</si>
  <si>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</si>
  <si>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</si>
  <si>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</si>
  <si>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</si>
  <si>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</si>
  <si>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</si>
  <si>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</si>
  <si>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</si>
  <si>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</si>
  <si>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</si>
  <si>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</si>
  <si>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</si>
  <si>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</si>
  <si>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</si>
  <si>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</si>
  <si>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</si>
  <si>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</si>
  <si>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</si>
  <si>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</si>
  <si>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</si>
  <si>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</si>
  <si>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</si>
  <si>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</si>
  <si>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</si>
  <si>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</si>
  <si>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</si>
  <si>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</si>
  <si>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</si>
  <si>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</si>
  <si>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</si>
  <si>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</si>
  <si>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</si>
  <si>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</si>
  <si>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</si>
  <si>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</si>
  <si>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</si>
  <si>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</si>
  <si>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</si>
  <si>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</si>
  <si>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</si>
  <si>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</si>
  <si>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</si>
  <si>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</si>
  <si>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</si>
  <si>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</si>
  <si>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</si>
  <si>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</si>
  <si>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</si>
  <si>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</si>
  <si>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</si>
  <si>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</si>
  <si>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</si>
  <si>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</si>
  <si>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</si>
  <si>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</si>
  <si>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</si>
  <si>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</si>
  <si>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</si>
  <si>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</si>
  <si>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</si>
  <si>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</si>
  <si>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</si>
  <si>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</si>
  <si>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</si>
  <si>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</si>
  <si>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</si>
  <si>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</si>
  <si>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</si>
  <si>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</si>
  <si>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</si>
  <si>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</si>
  <si>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</si>
  <si>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</si>
  <si>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</si>
  <si>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</si>
  <si>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</si>
  <si>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</si>
  <si>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</si>
  <si>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</si>
  <si>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</si>
  <si>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</si>
  <si>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</si>
  <si>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</si>
  <si>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</si>
  <si>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</si>
  <si>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</si>
  <si>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</si>
  <si>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</si>
  <si>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</si>
  <si>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</si>
  <si>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</si>
  <si>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</si>
  <si>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</si>
  <si>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</si>
  <si>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</si>
  <si>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</si>
  <si>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</si>
  <si>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</si>
  <si>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</si>
  <si>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</si>
  <si>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</si>
  <si>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</si>
  <si>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</si>
  <si>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</si>
  <si>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</si>
  <si>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</si>
  <si>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</si>
  <si>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</si>
  <si>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</si>
  <si>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</si>
  <si>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</si>
  <si>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</si>
  <si>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</si>
  <si>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</si>
  <si>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</si>
  <si>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</si>
  <si>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</si>
  <si>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</si>
  <si>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</si>
  <si>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</si>
  <si>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</si>
  <si>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</si>
  <si>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</si>
  <si>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</si>
  <si>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</si>
  <si>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</si>
  <si>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</si>
  <si>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</si>
  <si>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</si>
  <si>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</si>
  <si>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</si>
  <si>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</si>
  <si>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</si>
  <si>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</si>
  <si>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</si>
  <si>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</si>
  <si>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</si>
  <si>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</si>
  <si>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</si>
  <si>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</si>
  <si>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</si>
  <si>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</si>
  <si>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</si>
  <si>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</si>
  <si>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</si>
  <si>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</si>
  <si>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</si>
  <si>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</si>
  <si>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</si>
  <si>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</si>
  <si>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</si>
  <si>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</si>
  <si>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</si>
  <si>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</si>
  <si>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</si>
  <si>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</si>
  <si>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</si>
  <si>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</si>
  <si>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</si>
  <si>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</si>
  <si>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</si>
  <si>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</si>
  <si>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</si>
  <si>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</si>
  <si>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</si>
  <si>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</si>
  <si>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</si>
  <si>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</si>
  <si>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</si>
  <si>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</si>
  <si>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</si>
  <si>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</si>
  <si>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</si>
  <si>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</si>
  <si>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</si>
  <si>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</si>
  <si>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</si>
  <si>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</si>
  <si>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</si>
  <si>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</si>
  <si>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</si>
  <si>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</si>
  <si>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</si>
  <si>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</si>
  <si>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</si>
  <si>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</si>
  <si>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</si>
  <si>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</si>
  <si>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</si>
  <si>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</si>
  <si>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</si>
  <si>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</si>
  <si>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</si>
  <si>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</si>
  <si>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</si>
  <si>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</si>
  <si>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</si>
  <si>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</si>
  <si>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</si>
  <si>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</si>
  <si>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</si>
  <si>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</si>
  <si>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</si>
  <si>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</si>
  <si>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</si>
  <si>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</si>
  <si>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</si>
  <si>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</si>
  <si>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</si>
  <si>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</si>
  <si>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</si>
  <si>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</si>
  <si>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</si>
  <si>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</si>
  <si>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</si>
  <si>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</si>
  <si>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</si>
  <si>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</si>
  <si>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</si>
  <si>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</si>
  <si>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</si>
  <si>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</si>
  <si>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</si>
  <si>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</si>
  <si>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</si>
  <si>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</si>
  <si>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</si>
  <si>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</si>
  <si>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</si>
  <si>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</si>
  <si>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</si>
  <si>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</si>
  <si>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</si>
  <si>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</si>
  <si>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</si>
  <si>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</si>
  <si>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</si>
  <si>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</si>
  <si>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</si>
  <si>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</si>
  <si>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</si>
  <si>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</si>
  <si>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</si>
  <si>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</si>
  <si>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</si>
  <si>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</si>
  <si>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</si>
  <si>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</si>
  <si>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</si>
  <si>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</si>
  <si>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</si>
  <si>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</si>
  <si>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</si>
  <si>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</si>
  <si>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</si>
  <si>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</si>
  <si>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</si>
  <si>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</si>
  <si>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</si>
  <si>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</si>
  <si>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</si>
  <si>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</si>
  <si>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</si>
  <si>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</si>
  <si>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</si>
  <si>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</si>
  <si>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</si>
  <si>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</si>
  <si>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</si>
  <si>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</si>
  <si>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</si>
  <si>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</si>
  <si>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</si>
  <si>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</si>
  <si>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</si>
  <si>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</si>
  <si>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</si>
  <si>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</si>
  <si>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</si>
  <si>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</si>
  <si>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</si>
  <si>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</si>
  <si>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</si>
  <si>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</si>
  <si>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</si>
  <si>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</si>
  <si>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</si>
  <si>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</si>
  <si>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</si>
  <si>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</si>
  <si>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</si>
  <si>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</si>
  <si>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</si>
  <si>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</si>
  <si>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</si>
  <si>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</si>
  <si>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</si>
  <si>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</si>
  <si>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</si>
  <si>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</si>
  <si>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</si>
  <si>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</si>
  <si>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</si>
  <si>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</si>
  <si>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</si>
  <si>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</si>
  <si>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</si>
  <si>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</si>
  <si>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</si>
  <si>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</si>
  <si>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</si>
  <si>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</si>
  <si>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</si>
  <si>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</si>
  <si>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</si>
  <si>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</si>
  <si>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</si>
  <si>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</si>
  <si>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</si>
  <si>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</si>
  <si>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</si>
  <si>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</si>
  <si>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</si>
  <si>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</si>
  <si>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</si>
  <si>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</si>
  <si>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</si>
  <si>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</si>
  <si>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</si>
  <si>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</si>
  <si>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</si>
  <si>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</si>
  <si>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</si>
  <si>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</si>
  <si>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</si>
  <si>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</si>
  <si>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</si>
  <si>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</si>
  <si>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</si>
  <si>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</si>
  <si>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</si>
  <si>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</si>
  <si>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</si>
  <si>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</si>
  <si>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</si>
  <si>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</si>
  <si>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</si>
  <si>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</si>
  <si>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</si>
  <si>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</si>
  <si>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</si>
  <si>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</si>
  <si>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</si>
  <si>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</si>
  <si>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</si>
  <si>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</si>
  <si>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</si>
  <si>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</si>
  <si>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</si>
  <si>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</si>
  <si>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</si>
  <si>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</si>
  <si>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</si>
  <si>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</si>
  <si>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</si>
  <si>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</si>
  <si>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</si>
  <si>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</si>
  <si>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</si>
  <si>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</si>
  <si>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</si>
  <si>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</si>
  <si>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</si>
  <si>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</si>
  <si>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</si>
  <si>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</si>
  <si>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</si>
  <si>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</si>
  <si>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</si>
  <si>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</si>
  <si>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</si>
  <si>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</si>
  <si>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</si>
  <si>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</si>
  <si>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</si>
  <si>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</si>
  <si>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</si>
  <si>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</si>
  <si>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</si>
  <si>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</si>
  <si>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</si>
  <si>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</si>
  <si>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</si>
  <si>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</si>
  <si>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</si>
  <si>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</si>
  <si>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</si>
  <si>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</si>
  <si>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</si>
  <si>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</si>
  <si>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</si>
  <si>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</si>
  <si>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</si>
  <si>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</si>
  <si>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</si>
  <si>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</si>
  <si>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</si>
  <si>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</si>
  <si>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</si>
  <si>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</si>
  <si>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</si>
  <si>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</si>
  <si>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</si>
  <si>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</si>
  <si>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</si>
  <si>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</si>
  <si>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</si>
  <si>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</si>
  <si>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</si>
  <si>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</si>
  <si>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</si>
  <si>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</si>
  <si>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</si>
  <si>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</si>
  <si>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</si>
  <si>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</si>
  <si>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</si>
  <si>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</si>
  <si>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</si>
  <si>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</si>
  <si>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</si>
  <si>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</si>
  <si>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</si>
  <si>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</si>
  <si>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</si>
  <si>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</si>
  <si>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</si>
  <si>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</si>
  <si>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</si>
  <si>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</si>
  <si>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</si>
  <si>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</si>
  <si>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</si>
  <si>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</si>
  <si>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</si>
  <si>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</si>
  <si>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</si>
  <si>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</si>
  <si>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</si>
  <si>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</si>
  <si>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</si>
  <si>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</si>
  <si>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</si>
  <si>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</si>
  <si>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</si>
  <si>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</si>
  <si>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</si>
  <si>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</si>
  <si>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</si>
  <si>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</si>
  <si>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</si>
  <si>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</si>
  <si>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</si>
  <si>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</si>
  <si>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</si>
  <si>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</si>
  <si>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</si>
  <si>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</si>
  <si>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</si>
  <si>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</si>
  <si>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</si>
  <si>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</si>
  <si>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</si>
  <si>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</si>
  <si>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</si>
  <si>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</si>
  <si>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</si>
  <si>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</si>
  <si>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</si>
  <si>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</si>
  <si>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</si>
  <si>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</si>
  <si>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</si>
  <si>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</si>
  <si>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</si>
  <si>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</si>
  <si>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</si>
  <si>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</si>
  <si>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</si>
  <si>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</si>
  <si>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</si>
  <si>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</si>
  <si>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</si>
  <si>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</si>
  <si>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</si>
  <si>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</si>
  <si>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</si>
  <si>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</si>
  <si>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</si>
  <si>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</si>
  <si>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</si>
  <si>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</si>
  <si>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</si>
  <si>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</si>
  <si>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</si>
  <si>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</si>
  <si>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</si>
  <si>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</si>
  <si>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</si>
  <si>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</si>
  <si>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</si>
  <si>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</si>
  <si>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</si>
  <si>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</si>
  <si>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</si>
  <si>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</si>
  <si>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</si>
  <si>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</si>
  <si>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</si>
  <si>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</si>
  <si>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</si>
  <si>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</si>
  <si>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</si>
  <si>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</si>
  <si>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</si>
  <si>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</si>
  <si>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</si>
  <si>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</si>
  <si>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</si>
  <si>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</si>
  <si>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</si>
  <si>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</si>
  <si>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</si>
  <si>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</si>
  <si>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</si>
  <si>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</si>
  <si>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</si>
  <si>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</si>
  <si>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</si>
  <si>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</si>
  <si>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</si>
  <si>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</si>
  <si>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</si>
  <si>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</si>
  <si>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</si>
  <si>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</si>
  <si>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</si>
  <si>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</si>
  <si>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</si>
  <si>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</si>
  <si>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</si>
  <si>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</si>
  <si>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</si>
  <si>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</si>
  <si>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</si>
  <si>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</si>
  <si>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</si>
  <si>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</si>
  <si>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</si>
  <si>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</si>
  <si>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</si>
  <si>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</si>
  <si>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</si>
  <si>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</si>
  <si>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</si>
  <si>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</si>
  <si>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</si>
  <si>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</si>
  <si>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</si>
  <si>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</si>
  <si>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</si>
  <si>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</si>
  <si>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</si>
  <si>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</si>
  <si>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</si>
  <si>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</si>
  <si>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</si>
  <si>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</si>
  <si>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</si>
  <si>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</si>
  <si>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</si>
  <si>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</si>
  <si>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</si>
  <si>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</si>
  <si>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</si>
  <si>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</si>
  <si>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</si>
  <si>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</si>
  <si>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</si>
  <si>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</si>
  <si>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</si>
  <si>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</si>
  <si>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</si>
  <si>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</si>
  <si>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</si>
  <si>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</si>
  <si>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</si>
  <si>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</si>
  <si>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</si>
  <si>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</si>
  <si>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</si>
  <si>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</si>
  <si>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</si>
  <si>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</si>
  <si>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</si>
  <si>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</si>
  <si>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</si>
  <si>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</si>
  <si>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</si>
  <si>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</si>
  <si>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</si>
  <si>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</si>
  <si>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</si>
  <si>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</si>
  <si>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</si>
  <si>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</si>
  <si>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</si>
  <si>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</si>
  <si>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</si>
  <si>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</si>
  <si>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</si>
  <si>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</si>
  <si>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</si>
  <si>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</si>
  <si>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</si>
  <si>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</si>
  <si>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</si>
  <si>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</si>
  <si>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</si>
  <si>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</si>
  <si>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</si>
  <si>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</si>
  <si>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</si>
  <si>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</si>
  <si>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</si>
  <si>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</si>
  <si>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</si>
  <si>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</si>
  <si>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</si>
  <si>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</si>
  <si>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</si>
  <si>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</si>
  <si>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</si>
  <si>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</si>
  <si>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</si>
  <si>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</si>
  <si>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</si>
  <si>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</si>
  <si>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</si>
  <si>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</si>
  <si>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</si>
  <si>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</si>
  <si>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</si>
  <si>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</si>
  <si>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</si>
  <si>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</si>
  <si>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</si>
  <si>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</si>
  <si>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</si>
  <si>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</si>
  <si>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</si>
  <si>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</si>
  <si>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</si>
  <si>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</si>
  <si>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</si>
  <si>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</si>
  <si>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</si>
  <si>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</si>
  <si>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</si>
  <si>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</si>
  <si>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</si>
  <si>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</si>
  <si>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</si>
  <si>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</si>
  <si>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</si>
  <si>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</si>
  <si>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</si>
  <si>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</si>
  <si>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</si>
  <si>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</si>
  <si>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</si>
  <si>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</si>
  <si>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</si>
  <si>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</si>
  <si>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</si>
  <si>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</si>
  <si>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</si>
  <si>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</si>
  <si>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</si>
  <si>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</si>
  <si>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</si>
  <si>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</si>
  <si>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</si>
  <si>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</si>
  <si>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</si>
  <si>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</si>
  <si>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</si>
  <si>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</si>
  <si>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</si>
  <si>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</si>
  <si>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</si>
  <si>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</si>
  <si>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</si>
  <si>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</si>
  <si>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</si>
  <si>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</si>
  <si>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</si>
  <si>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</si>
  <si>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</si>
  <si>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</si>
  <si>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</si>
  <si>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</si>
  <si>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</si>
  <si>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</si>
  <si>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</si>
  <si>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</si>
  <si>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</si>
  <si>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</si>
  <si>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</si>
  <si>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</si>
  <si>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</si>
  <si>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</si>
  <si>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</si>
  <si>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</si>
  <si>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</si>
  <si>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</si>
  <si>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</si>
  <si>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</si>
  <si>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</si>
  <si>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</si>
  <si>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</si>
  <si>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</si>
  <si>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</si>
  <si>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</si>
  <si>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</si>
  <si>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</si>
  <si>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</si>
  <si>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</si>
  <si>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</si>
  <si>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</si>
  <si>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</si>
  <si>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</si>
  <si>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</si>
  <si>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</si>
  <si>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</si>
  <si>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</si>
  <si>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</si>
  <si>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</si>
  <si>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</si>
  <si>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</si>
  <si>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</si>
  <si>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</si>
  <si>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</si>
  <si>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</si>
  <si>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</si>
  <si>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</si>
  <si>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</si>
  <si>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</si>
  <si>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</si>
  <si>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</si>
  <si>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</si>
  <si>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</si>
  <si>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</si>
  <si>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</si>
  <si>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</si>
  <si>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</si>
  <si>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</si>
  <si>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</si>
  <si>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</si>
  <si>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</si>
  <si>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</si>
  <si>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</si>
  <si>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</si>
  <si>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</si>
  <si>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</si>
  <si>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</si>
  <si>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</si>
  <si>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</si>
  <si>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</si>
  <si>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</si>
  <si>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</si>
  <si>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</si>
  <si>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</si>
  <si>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</si>
  <si>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</si>
  <si>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</si>
  <si>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</si>
  <si>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</si>
  <si>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</si>
  <si>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</si>
  <si>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</si>
  <si>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</si>
  <si>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</si>
  <si>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</si>
  <si>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</si>
  <si>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</si>
  <si>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</si>
  <si>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</si>
  <si>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</si>
  <si>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</si>
  <si>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</si>
  <si>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</si>
  <si>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</si>
  <si>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</si>
  <si>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</si>
  <si>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</si>
  <si>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</si>
  <si>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</si>
  <si>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</si>
  <si>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</si>
  <si>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</si>
  <si>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</si>
  <si>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</si>
  <si>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</si>
  <si>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</si>
  <si>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</si>
  <si>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</si>
  <si>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</si>
  <si>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</si>
  <si>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</si>
  <si>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</si>
  <si>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</si>
  <si>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</si>
  <si>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</si>
  <si>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</si>
  <si>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</si>
  <si>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</si>
  <si>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</si>
  <si>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</si>
  <si>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</si>
  <si>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</si>
  <si>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</si>
  <si>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</si>
  <si>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</si>
  <si>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</si>
  <si>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</si>
  <si>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</si>
  <si>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</si>
  <si>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</si>
  <si>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</si>
  <si>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</si>
  <si>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</si>
  <si>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</si>
  <si>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</si>
  <si>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</si>
  <si>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</si>
  <si>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</si>
  <si>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</si>
  <si>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</si>
  <si>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</si>
  <si>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</si>
  <si>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</si>
  <si>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</si>
  <si>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</si>
  <si>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</si>
  <si>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</si>
  <si>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</si>
  <si>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</si>
  <si>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</si>
  <si>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</si>
  <si>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</si>
  <si>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</si>
  <si>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</si>
  <si>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</si>
  <si>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</si>
  <si>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</si>
  <si>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</si>
  <si>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</si>
  <si>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</si>
  <si>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</si>
  <si>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</si>
  <si>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</si>
  <si>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</si>
  <si>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</si>
  <si>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</si>
  <si>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</si>
  <si>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</si>
  <si>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</si>
  <si>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</si>
  <si>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</si>
  <si>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</si>
  <si>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</si>
  <si>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</si>
  <si>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</si>
  <si>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</si>
  <si>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</si>
  <si>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</si>
  <si>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</si>
  <si>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</si>
  <si>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</si>
  <si>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</si>
  <si>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</si>
  <si>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</si>
  <si>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</si>
  <si>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</si>
  <si>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</si>
  <si>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</si>
  <si>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</si>
  <si>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</si>
  <si>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</si>
  <si>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</si>
  <si>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</si>
  <si>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</si>
  <si>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</si>
  <si>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</si>
  <si>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</si>
  <si>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</si>
  <si>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</si>
  <si>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</si>
  <si>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</si>
  <si>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</si>
  <si>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</si>
  <si>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</si>
  <si>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</si>
  <si>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</si>
  <si>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</si>
  <si>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</si>
  <si>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</si>
  <si>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</si>
  <si>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</si>
  <si>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</si>
  <si>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</si>
  <si>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</si>
  <si>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</si>
  <si>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</si>
  <si>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</si>
  <si>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</si>
  <si>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</si>
  <si>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</si>
  <si>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</si>
  <si>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</si>
  <si>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</si>
  <si>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</si>
  <si>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</si>
  <si>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</si>
  <si>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</si>
  <si>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</si>
  <si>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</si>
  <si>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</si>
  <si>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</si>
  <si>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</si>
  <si>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</si>
  <si>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</si>
  <si>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</si>
  <si>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</si>
  <si>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</si>
  <si>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</si>
  <si>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</si>
  <si>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</si>
  <si>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</si>
  <si>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</si>
  <si>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</si>
  <si>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</si>
  <si>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</si>
  <si>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</si>
  <si>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</si>
  <si>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</si>
  <si>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</si>
  <si>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</si>
  <si>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</si>
  <si>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</si>
  <si>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</si>
  <si>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</si>
  <si>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</si>
  <si>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</si>
  <si>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</si>
  <si>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</si>
  <si>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</si>
  <si>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</si>
  <si>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</si>
  <si>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</si>
  <si>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</si>
  <si>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</si>
  <si>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</si>
  <si>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</si>
  <si>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</si>
  <si>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</si>
  <si>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</si>
  <si>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</si>
  <si>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</si>
  <si>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</si>
  <si>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</si>
  <si>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</si>
  <si>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</si>
  <si>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</si>
  <si>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</si>
  <si>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</si>
  <si>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</si>
  <si>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</si>
  <si>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</si>
  <si>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</si>
  <si>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</si>
  <si>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</si>
  <si>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</si>
  <si>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</si>
  <si>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</si>
  <si>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</si>
  <si>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</si>
  <si>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</si>
  <si>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</si>
  <si>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</si>
  <si>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</si>
  <si>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</si>
  <si>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</si>
  <si>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</si>
  <si>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</si>
  <si>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</si>
  <si>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</si>
  <si>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</si>
  <si>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</si>
  <si>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</si>
  <si>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</si>
  <si>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</si>
  <si>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</si>
  <si>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</si>
  <si>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</si>
  <si>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</si>
  <si>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</si>
  <si>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</si>
  <si>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</si>
  <si>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</si>
  <si>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</si>
  <si>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</si>
  <si>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</si>
  <si>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</si>
  <si>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</si>
  <si>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</si>
  <si>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</si>
  <si>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</si>
  <si>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</si>
  <si>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</si>
  <si>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</si>
  <si>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</si>
  <si>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</si>
  <si>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</si>
  <si>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</si>
  <si>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</si>
  <si>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</si>
  <si>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</si>
  <si>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</si>
  <si>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</si>
  <si>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</si>
  <si>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</si>
  <si>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</si>
  <si>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</si>
  <si>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</si>
  <si>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</si>
  <si>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</si>
  <si>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</si>
  <si>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</si>
  <si>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</si>
  <si>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</si>
  <si>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</si>
  <si>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</si>
  <si>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</si>
  <si>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</si>
  <si>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</si>
  <si>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</si>
  <si>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</si>
  <si>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</si>
  <si>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</si>
  <si>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</si>
  <si>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</si>
  <si>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</si>
  <si>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</si>
  <si>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</si>
  <si>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</si>
  <si>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</si>
  <si>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</si>
  <si>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</si>
  <si>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</si>
  <si>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</si>
  <si>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</si>
  <si>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</si>
  <si>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</si>
  <si>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</si>
  <si>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</si>
  <si>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</si>
  <si>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</si>
  <si>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</si>
  <si>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</si>
  <si>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</si>
  <si>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</si>
  <si>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</si>
  <si>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</si>
  <si>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</si>
  <si>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</si>
  <si>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</si>
  <si>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</si>
  <si>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</si>
  <si>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</si>
  <si>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</si>
  <si>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</si>
  <si>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</si>
  <si>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</si>
  <si>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</si>
  <si>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</si>
  <si>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</si>
  <si>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</si>
  <si>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</si>
  <si>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</si>
  <si>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</si>
  <si>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</si>
  <si>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</si>
  <si>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</si>
  <si>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</si>
  <si>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</si>
  <si>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</si>
  <si>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</si>
  <si>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</si>
  <si>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</si>
  <si>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</si>
  <si>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</si>
  <si>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</si>
  <si>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</si>
  <si>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</si>
  <si>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</si>
  <si>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</si>
  <si>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</si>
  <si>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</si>
  <si>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</si>
  <si>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</si>
  <si>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</si>
  <si>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</si>
  <si>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</si>
  <si>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</si>
  <si>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</si>
  <si>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</si>
  <si>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</si>
  <si>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</si>
  <si>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</si>
  <si>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</si>
  <si>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</si>
  <si>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</si>
  <si>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</si>
  <si>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</si>
  <si>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</si>
  <si>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</si>
  <si>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</si>
  <si>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</si>
  <si>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</si>
  <si>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</si>
  <si>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</si>
  <si>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</si>
  <si>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</si>
  <si>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</si>
  <si>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</si>
  <si>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</si>
  <si>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</si>
  <si>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</si>
  <si>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</si>
  <si>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</si>
  <si>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</si>
  <si>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</si>
  <si>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</si>
  <si>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</si>
  <si>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</si>
  <si>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</si>
  <si>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</si>
  <si>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</si>
  <si>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</si>
  <si>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</si>
  <si>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</si>
  <si>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</si>
  <si>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</si>
  <si>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</si>
  <si>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</si>
  <si>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</si>
  <si>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</si>
  <si>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</si>
  <si>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</si>
  <si>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</si>
  <si>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</si>
  <si>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</si>
  <si>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</si>
  <si>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</si>
  <si>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</si>
  <si>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</si>
  <si>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</si>
  <si>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</si>
  <si>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</si>
  <si>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</si>
  <si>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</si>
  <si>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</si>
  <si>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</si>
  <si>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</si>
  <si>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</si>
  <si>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</si>
  <si>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</si>
  <si>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</si>
  <si>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</si>
  <si>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</si>
  <si>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</si>
  <si>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</si>
  <si>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</si>
  <si>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</si>
  <si>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</si>
  <si>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</si>
  <si>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</si>
  <si>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</si>
  <si>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</si>
  <si>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</si>
  <si>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</si>
  <si>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</si>
  <si>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</si>
  <si>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</si>
  <si>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</si>
  <si>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</si>
  <si>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</si>
  <si>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</si>
  <si>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</si>
  <si>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</si>
  <si>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</si>
  <si>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</si>
  <si>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</si>
  <si>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</si>
  <si>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</si>
  <si>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</si>
  <si>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</si>
  <si>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</si>
  <si>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</si>
  <si>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</si>
  <si>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</si>
  <si>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</si>
  <si>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</si>
  <si>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</si>
  <si>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</si>
  <si>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</si>
  <si>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</si>
  <si>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</si>
  <si>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</si>
  <si>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</si>
  <si>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</si>
  <si>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</si>
  <si>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</si>
  <si>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</si>
  <si>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</si>
  <si>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</si>
  <si>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</si>
  <si>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</si>
  <si>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</si>
  <si>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</si>
  <si>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</si>
  <si>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</si>
  <si>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</si>
  <si>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</si>
  <si>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</si>
  <si>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</si>
  <si>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</si>
  <si>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</si>
  <si>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</si>
  <si>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</si>
  <si>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</si>
  <si>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</si>
  <si>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</si>
  <si>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</si>
  <si>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</si>
  <si>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</si>
  <si>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</si>
  <si>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</si>
  <si>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</si>
  <si>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</si>
  <si>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</si>
  <si>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</si>
  <si>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</si>
  <si>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</si>
  <si>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</si>
  <si>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</si>
  <si>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</si>
  <si>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</si>
  <si>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</si>
  <si>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</si>
  <si>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</si>
  <si>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</si>
  <si>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</si>
  <si>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</si>
  <si>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</si>
  <si>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</si>
  <si>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</si>
  <si>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</si>
  <si>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</si>
  <si>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</si>
  <si>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</si>
  <si>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</si>
  <si>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</si>
  <si>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</si>
  <si>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</si>
  <si>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</si>
  <si>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</si>
  <si>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</si>
  <si>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</si>
  <si>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</si>
  <si>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</si>
  <si>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</si>
  <si>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</si>
  <si>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</si>
  <si>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</si>
  <si>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</si>
  <si>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</si>
  <si>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</si>
  <si>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</si>
  <si>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</si>
  <si>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</si>
  <si>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</si>
  <si>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</si>
  <si>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</si>
  <si>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</si>
  <si>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</si>
  <si>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</si>
  <si>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</si>
  <si>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</si>
  <si>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</si>
  <si>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</si>
  <si>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</si>
  <si>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</si>
  <si>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</si>
  <si>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</si>
  <si>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</si>
  <si>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</si>
  <si>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</si>
  <si>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</si>
  <si>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</si>
  <si>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</si>
  <si>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</si>
  <si>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</si>
  <si>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</si>
  <si>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</si>
  <si>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</si>
  <si>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</si>
  <si>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</si>
  <si>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</si>
  <si>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</si>
  <si>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</si>
  <si>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</si>
  <si>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</si>
  <si>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</si>
  <si>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</si>
  <si>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</si>
  <si>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</si>
  <si>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</si>
  <si>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</si>
  <si>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</si>
  <si>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</si>
  <si>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</si>
  <si>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</si>
  <si>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</si>
  <si>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</si>
  <si>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</si>
  <si>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</si>
  <si>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</si>
  <si>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</si>
  <si>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</si>
  <si>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</si>
  <si>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</si>
  <si>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</si>
  <si>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</si>
  <si>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</si>
  <si>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</si>
  <si>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</si>
  <si>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</si>
  <si>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</si>
  <si>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</si>
  <si>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</si>
  <si>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</si>
  <si>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</si>
  <si>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</si>
  <si>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</si>
  <si>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</si>
  <si>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</si>
  <si>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</si>
  <si>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</si>
  <si>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</si>
  <si>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</si>
  <si>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</si>
  <si>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</si>
  <si>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</si>
  <si>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</si>
  <si>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</si>
  <si>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</si>
  <si>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</si>
  <si>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</si>
  <si>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</si>
  <si>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</si>
  <si>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</si>
  <si>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</si>
  <si>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</si>
  <si>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</si>
  <si>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</si>
  <si>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</si>
  <si>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</si>
  <si>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</si>
  <si>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</si>
  <si>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</si>
  <si>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</si>
  <si>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</si>
  <si>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</si>
  <si>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</si>
  <si>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</si>
  <si>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</si>
  <si>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</si>
  <si>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</si>
  <si>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</si>
  <si>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</si>
  <si>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</si>
  <si>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</si>
  <si>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</si>
  <si>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</si>
  <si>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</si>
  <si>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</si>
  <si>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</si>
  <si>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</si>
  <si>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</si>
  <si>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</si>
  <si>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</si>
  <si>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</si>
  <si>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</si>
  <si>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</si>
  <si>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</si>
  <si>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</si>
  <si>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</si>
  <si>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</si>
  <si>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</si>
  <si>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</si>
  <si>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</si>
  <si>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</si>
  <si>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</si>
  <si>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</si>
  <si>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</si>
  <si>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</si>
  <si>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</si>
  <si>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</si>
  <si>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</si>
  <si>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</si>
  <si>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</si>
  <si>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</si>
  <si>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</si>
  <si>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</si>
  <si>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</si>
  <si>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</si>
  <si>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</si>
  <si>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</si>
  <si>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</si>
  <si>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</si>
  <si>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</si>
  <si>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</si>
  <si>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</si>
  <si>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</si>
  <si>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</si>
  <si>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</si>
  <si>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</si>
  <si>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</si>
  <si>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</si>
  <si>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</si>
  <si>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</si>
  <si>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</si>
  <si>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</si>
  <si>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</si>
  <si>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</si>
  <si>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</si>
  <si>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</si>
  <si>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</si>
  <si>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</si>
  <si>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</si>
  <si>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</si>
  <si>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</si>
  <si>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</si>
  <si>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</si>
  <si>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</si>
  <si>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</si>
  <si>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</si>
  <si>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</si>
  <si>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</si>
  <si>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</si>
  <si>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</si>
  <si>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</si>
  <si>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</si>
  <si>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</si>
  <si>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</si>
  <si>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</si>
  <si>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</si>
  <si>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</si>
  <si>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</si>
  <si>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</si>
  <si>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</si>
  <si>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</si>
  <si>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</si>
  <si>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</si>
  <si>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</si>
  <si>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</si>
  <si>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</si>
  <si>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</si>
  <si>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</si>
  <si>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</si>
  <si>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</si>
  <si>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</si>
  <si>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</si>
  <si>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</si>
  <si>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</si>
  <si>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</si>
  <si>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</si>
  <si>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</si>
  <si>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</si>
  <si>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</si>
  <si>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</si>
  <si>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</si>
  <si>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</si>
  <si>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</si>
  <si>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</si>
  <si>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</si>
  <si>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</si>
  <si>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</si>
  <si>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</si>
  <si>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</si>
  <si>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</si>
  <si>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</si>
  <si>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</si>
  <si>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</si>
  <si>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</si>
  <si>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</si>
  <si>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</si>
  <si>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</si>
  <si>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</si>
  <si>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</si>
  <si>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</si>
  <si>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</si>
  <si>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</si>
  <si>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</si>
  <si>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</si>
  <si>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</si>
  <si>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</si>
  <si>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</si>
  <si>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</si>
  <si>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</si>
  <si>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</si>
  <si>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</si>
  <si>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</si>
  <si>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</si>
  <si>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</si>
  <si>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</si>
  <si>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</si>
  <si>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</si>
  <si>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</si>
  <si>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</si>
  <si>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</si>
  <si>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</si>
  <si>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</si>
  <si>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</si>
  <si>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</si>
  <si>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</si>
  <si>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</si>
  <si>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</si>
  <si>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</si>
  <si>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</si>
  <si>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</si>
  <si>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</si>
  <si>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</si>
  <si>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</si>
  <si>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</si>
  <si>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</si>
  <si>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</si>
  <si>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</si>
  <si>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</si>
  <si>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</si>
  <si>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</si>
  <si>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</si>
  <si>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</si>
  <si>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</si>
  <si>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</si>
  <si>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</si>
  <si>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</si>
  <si>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</si>
  <si>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</si>
  <si>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</si>
  <si>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</si>
  <si>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</si>
  <si>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</si>
  <si>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</si>
  <si>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</si>
  <si>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</si>
  <si>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</si>
  <si>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</si>
  <si>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</si>
  <si>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</si>
  <si>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</si>
  <si>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</si>
  <si>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</si>
  <si>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</si>
  <si>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</si>
  <si>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</si>
  <si>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</si>
  <si>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</si>
  <si>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</si>
  <si>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</si>
  <si>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</si>
  <si>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</si>
  <si>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</si>
  <si>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</si>
  <si>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</si>
  <si>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</si>
  <si>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</si>
  <si>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</si>
  <si>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</si>
  <si>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</si>
  <si>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</si>
  <si>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</si>
  <si>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</si>
  <si>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</si>
  <si>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</si>
  <si>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</si>
  <si>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</si>
  <si>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</si>
  <si>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</si>
  <si>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</si>
  <si>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</si>
  <si>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</si>
  <si>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</si>
  <si>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</si>
  <si>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</si>
  <si>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</si>
  <si>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</si>
  <si>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</si>
  <si>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</si>
  <si>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</si>
  <si>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</si>
  <si>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</si>
  <si>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</si>
  <si>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</si>
  <si>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</si>
  <si>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</si>
  <si>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</si>
  <si>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</si>
  <si>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</si>
  <si>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</si>
  <si>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</si>
  <si>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</si>
  <si>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</si>
  <si>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</si>
  <si>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</si>
  <si>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</si>
  <si>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</si>
  <si>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</si>
  <si>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</si>
  <si>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</si>
  <si>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</si>
  <si>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</si>
  <si>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</si>
  <si>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</si>
  <si>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</si>
  <si>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</si>
  <si>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</si>
  <si>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</si>
  <si>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</si>
  <si>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</si>
  <si>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</si>
  <si>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</si>
  <si>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</si>
  <si>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</si>
  <si>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</si>
  <si>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</si>
  <si>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</si>
  <si>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</si>
  <si>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</si>
  <si>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</si>
  <si>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</si>
  <si>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</si>
  <si>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</si>
  <si>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</si>
  <si>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</si>
  <si>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</si>
  <si>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</si>
  <si>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</si>
  <si>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</si>
  <si>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</si>
  <si>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</si>
  <si>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</si>
  <si>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</si>
  <si>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</si>
  <si>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</si>
  <si>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</si>
  <si>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</si>
  <si>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</si>
  <si>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</si>
  <si>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</si>
  <si>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</si>
  <si>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</si>
  <si>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</si>
  <si>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</si>
  <si>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</si>
  <si>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</si>
  <si>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</si>
  <si>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</si>
  <si>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</si>
  <si>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</si>
  <si>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</si>
  <si>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</si>
  <si>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</si>
  <si>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</si>
  <si>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</si>
  <si>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</si>
  <si>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</si>
  <si>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</si>
  <si>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</si>
  <si>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</si>
  <si>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</si>
  <si>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</si>
  <si>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</si>
  <si>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</si>
  <si>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</si>
  <si>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</si>
  <si>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</si>
  <si>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</si>
  <si>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</si>
  <si>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</si>
  <si>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</si>
  <si>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</si>
  <si>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</si>
  <si>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</si>
  <si>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</si>
  <si>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</si>
  <si>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</si>
  <si>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</si>
  <si>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</si>
  <si>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</si>
  <si>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</si>
  <si>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</si>
  <si>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</si>
  <si>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</si>
  <si>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</si>
  <si>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</si>
  <si>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</si>
  <si>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</si>
  <si>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</si>
  <si>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</si>
  <si>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</si>
  <si>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</si>
  <si>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</si>
  <si>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</si>
  <si>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</si>
  <si>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</si>
  <si>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</si>
  <si>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</si>
  <si>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</si>
  <si>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</si>
  <si>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</si>
  <si>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</si>
  <si>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</si>
  <si>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</si>
  <si>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</si>
  <si>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</si>
  <si>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</si>
  <si>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</si>
  <si>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</si>
  <si>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</si>
  <si>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</si>
  <si>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</si>
  <si>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</si>
  <si>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</si>
  <si>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</si>
  <si>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</si>
  <si>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</si>
  <si>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</si>
  <si>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</si>
  <si>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</si>
  <si>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</si>
  <si>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</si>
  <si>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</si>
  <si>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</si>
  <si>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</si>
  <si>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</si>
  <si>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</si>
  <si>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</si>
  <si>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</si>
  <si>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</si>
  <si>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</si>
  <si>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</si>
  <si>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</si>
  <si>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</si>
  <si>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</si>
  <si>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</si>
  <si>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</si>
  <si>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</si>
  <si>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</si>
  <si>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</si>
  <si>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</si>
  <si>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</si>
  <si>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</si>
  <si>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</si>
  <si>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</si>
  <si>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</si>
  <si>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</si>
  <si>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</si>
  <si>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</si>
  <si>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</si>
  <si>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</si>
  <si>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</si>
  <si>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</si>
  <si>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</si>
  <si>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</si>
  <si>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</si>
  <si>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</si>
  <si>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</si>
  <si>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</si>
  <si>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</si>
  <si>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</si>
  <si>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</si>
  <si>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</si>
  <si>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</si>
  <si>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</si>
  <si>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</si>
  <si>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</si>
  <si>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</si>
  <si>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</si>
  <si>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</si>
  <si>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</si>
  <si>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</si>
  <si>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</si>
  <si>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</si>
  <si>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</si>
  <si>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</si>
  <si>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</si>
  <si>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</si>
  <si>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</si>
  <si>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</si>
  <si>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</si>
  <si>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</si>
  <si>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</si>
  <si>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</si>
  <si>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</si>
  <si>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</si>
  <si>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</si>
  <si>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</si>
  <si>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</si>
  <si>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</si>
  <si>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</si>
  <si>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</si>
  <si>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</si>
  <si>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</si>
  <si>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</si>
  <si>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</si>
  <si>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</si>
  <si>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</si>
  <si>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</si>
  <si>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</si>
  <si>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</si>
  <si>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</si>
  <si>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</si>
  <si>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</si>
  <si>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</si>
  <si>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</si>
  <si>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</si>
  <si>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</si>
  <si>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</si>
  <si>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</si>
  <si>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</si>
  <si>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</si>
  <si>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</si>
  <si>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</si>
  <si>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</si>
  <si>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</si>
  <si>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</si>
  <si>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</si>
  <si>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</si>
  <si>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</si>
  <si>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</si>
  <si>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</si>
  <si>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</si>
  <si>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</si>
  <si>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</si>
  <si>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</si>
  <si>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</si>
  <si>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</si>
  <si>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</si>
  <si>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</si>
  <si>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</si>
  <si>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</si>
  <si>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</si>
  <si>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</si>
  <si>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</si>
  <si>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</si>
  <si>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</si>
  <si>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</si>
  <si>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</si>
  <si>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</si>
  <si>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</si>
  <si>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</si>
  <si>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</si>
  <si>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</si>
  <si>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</si>
  <si>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</si>
  <si>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</si>
  <si>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</si>
  <si>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</si>
  <si>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</si>
  <si>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</si>
  <si>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</si>
  <si>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</si>
  <si>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</si>
  <si>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</si>
  <si>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</si>
  <si>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</si>
  <si>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</si>
  <si>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</si>
  <si>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</si>
  <si>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</si>
  <si>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</si>
  <si>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</si>
  <si>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</si>
  <si>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</si>
  <si>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</si>
  <si>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</si>
  <si>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</si>
  <si>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</si>
  <si>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</si>
  <si>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</si>
  <si>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</si>
  <si>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</si>
  <si>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</si>
  <si>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</si>
  <si>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</si>
  <si>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</si>
  <si>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</si>
  <si>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</si>
  <si>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</si>
  <si>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</si>
  <si>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</si>
  <si>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</si>
  <si>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</si>
  <si>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</si>
  <si>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</si>
  <si>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</si>
  <si>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</si>
  <si>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</si>
  <si>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</si>
  <si>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</si>
  <si>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</si>
  <si>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</si>
  <si>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</si>
  <si>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</si>
  <si>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</si>
  <si>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</si>
  <si>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</si>
  <si>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</si>
  <si>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</si>
  <si>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</si>
  <si>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</si>
  <si>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</si>
  <si>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</si>
  <si>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</si>
  <si>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</si>
  <si>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</si>
  <si>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</si>
  <si>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</si>
  <si>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</si>
  <si>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</si>
  <si>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</si>
  <si>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</si>
  <si>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</si>
  <si>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</si>
  <si>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</si>
  <si>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</si>
  <si>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</si>
  <si>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</si>
  <si>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</si>
  <si>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</si>
  <si>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</si>
  <si>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</si>
  <si>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</si>
  <si>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</si>
  <si>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</si>
  <si>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</si>
  <si>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</si>
  <si>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</si>
  <si>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</si>
  <si>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</si>
  <si>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</si>
  <si>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</si>
  <si>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</si>
  <si>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</si>
  <si>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</si>
  <si>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</si>
  <si>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</si>
  <si>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</si>
  <si>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</si>
  <si>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</si>
  <si>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</si>
  <si>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</si>
  <si>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</si>
  <si>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</si>
  <si>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</si>
  <si>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</si>
  <si>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</si>
  <si>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</si>
  <si>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</si>
  <si>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</si>
  <si>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</si>
  <si>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</si>
  <si>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</si>
  <si>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</si>
  <si>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</si>
  <si>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</si>
  <si>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</si>
  <si>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</si>
  <si>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</si>
  <si>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</si>
  <si>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</si>
  <si>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</si>
  <si>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</si>
  <si>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</si>
  <si>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</si>
  <si>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</si>
  <si>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</si>
  <si>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</si>
  <si>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</si>
  <si>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</si>
  <si>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</si>
  <si>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</si>
  <si>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</si>
  <si>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</si>
  <si>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</si>
  <si>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</si>
  <si>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</si>
  <si>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</si>
  <si>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</si>
  <si>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</si>
  <si>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</si>
  <si>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</si>
  <si>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</si>
  <si>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</si>
  <si>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</si>
  <si>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</si>
  <si>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</si>
  <si>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</si>
  <si>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</si>
  <si>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</si>
  <si>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</si>
  <si>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</si>
  <si>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</si>
  <si>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</si>
  <si>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</si>
  <si>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</si>
  <si>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</si>
  <si>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</si>
  <si>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</si>
  <si>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</si>
  <si>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</si>
  <si>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</si>
  <si>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</si>
  <si>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</si>
  <si>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</si>
  <si>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</si>
  <si>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</si>
  <si>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</si>
  <si>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</si>
  <si>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</si>
  <si>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</si>
  <si>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</si>
  <si>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</si>
  <si>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</si>
  <si>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</si>
  <si>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</si>
  <si>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</si>
  <si>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</si>
  <si>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</si>
  <si>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</si>
  <si>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</si>
  <si>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</si>
  <si>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</si>
  <si>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</si>
  <si>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</si>
  <si>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</si>
  <si>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</si>
  <si>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</si>
  <si>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</si>
  <si>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</si>
  <si>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</si>
  <si>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</si>
  <si>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</si>
  <si>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</si>
  <si>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</si>
  <si>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</si>
  <si>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</si>
  <si>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</si>
  <si>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</si>
  <si>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</si>
  <si>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</si>
  <si>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</si>
  <si>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</si>
  <si>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</si>
  <si>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</si>
  <si>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</si>
  <si>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</si>
  <si>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</si>
  <si>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</si>
  <si>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</si>
  <si>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</si>
  <si>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</si>
  <si>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</si>
  <si>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</si>
  <si>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</si>
  <si>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</si>
  <si>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</si>
  <si>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</si>
  <si>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</si>
  <si>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</si>
  <si>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</si>
  <si>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</si>
  <si>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</si>
  <si>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</si>
  <si>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</si>
  <si>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</si>
  <si>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</si>
  <si>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</si>
  <si>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</si>
  <si>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</si>
  <si>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</si>
  <si>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</si>
  <si>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</si>
  <si>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</si>
  <si>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</si>
  <si>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</si>
  <si>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</si>
  <si>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</si>
  <si>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</si>
  <si>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</si>
  <si>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</si>
  <si>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</si>
  <si>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</si>
  <si>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</si>
  <si>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</si>
  <si>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</si>
  <si>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</si>
  <si>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</si>
  <si>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</si>
  <si>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</si>
  <si>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</si>
  <si>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</si>
  <si>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</si>
  <si>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</si>
  <si>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</si>
  <si>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</si>
  <si>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</si>
  <si>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</si>
  <si>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</si>
  <si>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</si>
  <si>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</si>
  <si>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</si>
  <si>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</si>
  <si>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</si>
  <si>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</si>
  <si>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</si>
  <si>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</si>
  <si>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</si>
  <si>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</si>
  <si>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</si>
  <si>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</si>
  <si>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</si>
  <si>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</si>
  <si>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</si>
  <si>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</si>
  <si>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</si>
  <si>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</si>
  <si>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</si>
  <si>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</si>
  <si>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</si>
  <si>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</si>
  <si>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</si>
  <si>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</si>
  <si>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</si>
  <si>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</si>
  <si>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</si>
  <si>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</si>
  <si>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</si>
  <si>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</si>
  <si>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</si>
  <si>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</si>
  <si>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</si>
  <si>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</si>
  <si>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</si>
  <si>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</si>
  <si>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</si>
  <si>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</si>
  <si>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</si>
  <si>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</si>
  <si>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</si>
  <si>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</si>
  <si>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</si>
  <si>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</si>
  <si>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</si>
  <si>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</si>
  <si>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</si>
  <si>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</si>
  <si>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</si>
  <si>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</si>
  <si>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</si>
  <si>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</si>
  <si>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</si>
  <si>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</si>
  <si>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</si>
  <si>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</si>
  <si>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</si>
  <si>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</si>
  <si>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</si>
  <si>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</si>
  <si>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</si>
  <si>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</si>
  <si>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</si>
  <si>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</si>
  <si>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</si>
  <si>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</si>
  <si>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</si>
  <si>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</si>
  <si>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</si>
  <si>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</si>
  <si>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</si>
  <si>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</si>
  <si>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</si>
  <si>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</si>
  <si>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</si>
  <si>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</si>
  <si>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</si>
  <si>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</si>
  <si>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</si>
  <si>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</si>
  <si>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</si>
  <si>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</si>
  <si>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</si>
  <si>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</si>
  <si>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</si>
  <si>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</si>
  <si>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</si>
  <si>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</si>
  <si>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</si>
  <si>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</si>
  <si>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</si>
  <si>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</si>
  <si>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</si>
  <si>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</si>
  <si>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</si>
  <si>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</si>
  <si>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</si>
  <si>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</si>
  <si>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</si>
  <si>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</si>
  <si>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</si>
  <si>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</si>
  <si>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</si>
  <si>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</si>
  <si>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</si>
  <si>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</si>
  <si>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</si>
  <si>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</si>
  <si>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</si>
  <si>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</si>
  <si>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</si>
  <si>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</si>
  <si>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</si>
  <si>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</si>
  <si>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</si>
  <si>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</si>
  <si>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</si>
  <si>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</si>
  <si>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</si>
  <si>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</si>
  <si>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</si>
  <si>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</si>
  <si>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</si>
  <si>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</si>
  <si>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</si>
  <si>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</si>
  <si>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</si>
  <si>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</si>
  <si>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</si>
  <si>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</si>
  <si>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</si>
  <si>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</si>
  <si>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</si>
  <si>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</si>
  <si>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</si>
  <si>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</si>
  <si>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</si>
  <si>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</si>
  <si>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</si>
  <si>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</si>
  <si>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</si>
  <si>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</si>
  <si>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</si>
  <si>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</si>
  <si>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</si>
  <si>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</si>
  <si>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</si>
  <si>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</si>
  <si>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</si>
  <si>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</si>
  <si>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</si>
  <si>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</si>
  <si>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</si>
  <si>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</si>
  <si>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</si>
  <si>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</si>
  <si>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</si>
  <si>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</si>
  <si>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</si>
  <si>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</si>
  <si>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</si>
  <si>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</si>
  <si>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</si>
  <si>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</si>
  <si>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</si>
  <si>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</si>
  <si>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</si>
  <si>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</si>
  <si>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</si>
  <si>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</si>
  <si>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</si>
  <si>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</si>
  <si>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</si>
  <si>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</si>
  <si>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</si>
  <si>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</si>
  <si>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</si>
  <si>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</si>
  <si>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</si>
  <si>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</si>
  <si>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</si>
  <si>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</si>
  <si>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</si>
  <si>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</si>
  <si>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</si>
  <si>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</si>
  <si>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</si>
  <si>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</si>
  <si>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</si>
  <si>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</si>
  <si>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</si>
  <si>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</si>
  <si>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</si>
  <si>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</si>
  <si>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</si>
  <si>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</si>
  <si>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</si>
  <si>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</si>
  <si>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</si>
  <si>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</si>
  <si>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</si>
  <si>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</si>
  <si>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</si>
  <si>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</si>
  <si>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</si>
  <si>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</si>
  <si>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</si>
  <si>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</si>
  <si>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</si>
  <si>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</si>
  <si>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</si>
  <si>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</si>
  <si>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</si>
  <si>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</si>
  <si>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</si>
  <si>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</si>
  <si>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</si>
  <si>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</si>
  <si>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</si>
  <si>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</si>
  <si>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</si>
  <si>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</si>
  <si>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</si>
  <si>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</si>
  <si>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</si>
  <si>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</si>
  <si>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</si>
  <si>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</si>
  <si>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</si>
  <si>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</si>
  <si>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</si>
  <si>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</si>
  <si>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</si>
  <si>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</si>
  <si>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</si>
  <si>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</si>
  <si>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</si>
  <si>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</si>
  <si>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</si>
  <si>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</si>
  <si>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</si>
  <si>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</si>
  <si>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</si>
  <si>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</si>
  <si>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</si>
  <si>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</si>
  <si>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</si>
  <si>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</si>
  <si>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</si>
  <si>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</si>
  <si>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</si>
  <si>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</si>
  <si>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</si>
  <si>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</si>
  <si>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</si>
  <si>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</si>
  <si>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</si>
  <si>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</si>
  <si>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</si>
  <si>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</si>
  <si>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</si>
  <si>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</si>
  <si>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</si>
  <si>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</si>
  <si>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</si>
  <si>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</si>
  <si>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</si>
  <si>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</si>
  <si>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</si>
  <si>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</si>
  <si>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</si>
  <si>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</si>
  <si>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</si>
  <si>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</si>
  <si>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</si>
  <si>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</si>
  <si>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</si>
  <si>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</si>
  <si>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</si>
  <si>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</si>
  <si>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</si>
  <si>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</si>
  <si>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</si>
  <si>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</si>
  <si>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</si>
  <si>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</si>
  <si>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</si>
  <si>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</si>
  <si>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</si>
  <si>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</si>
  <si>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</si>
  <si>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</si>
  <si>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</si>
  <si>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</si>
  <si>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</si>
  <si>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</si>
  <si>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</si>
  <si>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</si>
  <si>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</si>
  <si>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</si>
  <si>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</si>
  <si>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</si>
  <si>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</si>
  <si>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</si>
  <si>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</si>
  <si>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</si>
  <si>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</si>
  <si>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</si>
  <si>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</si>
  <si>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</si>
  <si>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</si>
  <si>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</si>
  <si>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</si>
  <si>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</si>
  <si>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</si>
  <si>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</si>
  <si>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</si>
  <si>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</si>
  <si>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</si>
  <si>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</si>
  <si>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</si>
  <si>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</si>
  <si>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</si>
  <si>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</si>
  <si>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</si>
  <si>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</si>
  <si>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</si>
  <si>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</si>
  <si>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</si>
  <si>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</si>
  <si>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</si>
  <si>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</si>
  <si>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</si>
  <si>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</si>
  <si>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</si>
  <si>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</si>
  <si>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</si>
  <si>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</si>
  <si>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</si>
  <si>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</si>
  <si>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</si>
  <si>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</si>
  <si>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</si>
  <si>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</si>
  <si>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</si>
  <si>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</si>
  <si>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</si>
  <si>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</si>
  <si>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</si>
  <si>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</si>
  <si>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</si>
  <si>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</si>
  <si>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</si>
  <si>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</si>
  <si>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</si>
  <si>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</si>
  <si>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</si>
  <si>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</si>
  <si>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</si>
  <si>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</si>
  <si>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</si>
  <si>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</si>
  <si>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</si>
  <si>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</si>
  <si>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</si>
  <si>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</si>
  <si>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</si>
  <si>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</si>
  <si>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</si>
  <si>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</si>
  <si>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</si>
  <si>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</si>
  <si>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</si>
  <si>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</si>
  <si>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</si>
  <si>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</si>
  <si>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</si>
  <si>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</si>
  <si>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</si>
  <si>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</si>
  <si>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</si>
  <si>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</si>
  <si>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</si>
  <si>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</si>
  <si>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</si>
  <si>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</si>
  <si>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</si>
  <si>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</si>
  <si>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</si>
  <si>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</si>
  <si>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</si>
  <si>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</si>
  <si>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</si>
  <si>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</si>
  <si>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</si>
  <si>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</si>
  <si>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</si>
  <si>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</si>
  <si>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</si>
  <si>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</si>
  <si>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</si>
  <si>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</si>
  <si>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</si>
  <si>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</si>
  <si>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</si>
  <si>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</si>
  <si>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</si>
  <si>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</si>
  <si>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</si>
  <si>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</si>
  <si>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</si>
  <si>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</si>
  <si>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</si>
  <si>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</si>
  <si>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</si>
  <si>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</si>
  <si>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</si>
  <si>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</si>
  <si>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</si>
  <si>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</si>
  <si>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</si>
  <si>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</si>
  <si>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</si>
  <si>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</si>
  <si>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</si>
  <si>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</si>
  <si>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</si>
  <si>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</si>
  <si>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</si>
  <si>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</si>
  <si>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</si>
  <si>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</si>
  <si>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</si>
  <si>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</si>
  <si>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</si>
  <si>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</si>
  <si>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</si>
  <si>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</si>
  <si>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</si>
  <si>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</si>
  <si>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</si>
  <si>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</si>
  <si>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</si>
  <si>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</si>
  <si>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</si>
  <si>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</si>
  <si>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</si>
  <si>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</si>
  <si>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</si>
  <si>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</si>
  <si>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</si>
  <si>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</si>
  <si>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</si>
  <si>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</si>
  <si>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</si>
  <si>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</si>
  <si>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</si>
  <si>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</si>
  <si>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</si>
  <si>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</si>
  <si>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</si>
  <si>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</si>
  <si>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</si>
  <si>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</si>
  <si>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</si>
  <si>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</si>
  <si>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</si>
  <si>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</si>
  <si>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</si>
  <si>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</si>
  <si>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</si>
  <si>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</si>
  <si>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</si>
  <si>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</si>
  <si>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</si>
  <si>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</si>
  <si>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</si>
  <si>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</si>
  <si>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</si>
  <si>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</si>
  <si>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</si>
  <si>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</si>
  <si>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</si>
  <si>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</si>
  <si>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</si>
  <si>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</si>
  <si>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</si>
  <si>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</si>
  <si>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</si>
  <si>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</si>
  <si>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</si>
  <si>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</si>
  <si>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</si>
  <si>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</si>
  <si>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</si>
  <si>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</si>
  <si>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</si>
  <si>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</si>
  <si>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</si>
  <si>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</si>
  <si>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</si>
  <si>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</si>
  <si>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</si>
  <si>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</si>
  <si>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</si>
  <si>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</si>
  <si>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</si>
  <si>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</si>
  <si>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</si>
  <si>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</si>
  <si>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</si>
  <si>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</si>
  <si>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</si>
  <si>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</si>
  <si>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</si>
  <si>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</si>
  <si>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</si>
  <si>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</si>
  <si>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</si>
  <si>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</si>
  <si>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</si>
  <si>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</si>
  <si>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</si>
  <si>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</si>
  <si>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</si>
  <si>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</si>
  <si>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</si>
  <si>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</si>
  <si>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</si>
  <si>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</si>
  <si>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</si>
  <si>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</si>
  <si>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</si>
  <si>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</si>
  <si>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</si>
  <si>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</si>
  <si>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</si>
  <si>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</si>
  <si>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</si>
  <si>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</si>
  <si>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</si>
  <si>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</si>
  <si>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</si>
  <si>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</si>
  <si>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</si>
  <si>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</si>
  <si>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</si>
  <si>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</si>
  <si>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</si>
  <si>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</si>
  <si>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</si>
  <si>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</si>
  <si>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</si>
  <si>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</si>
  <si>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</si>
  <si>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</si>
  <si>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</si>
  <si>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</si>
  <si>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</si>
  <si>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</si>
  <si>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</si>
  <si>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</si>
  <si>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</si>
  <si>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</si>
  <si>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</si>
  <si>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</si>
  <si>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</si>
  <si>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</si>
  <si>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</si>
  <si>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</si>
  <si>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</si>
  <si>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</si>
  <si>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</si>
  <si>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</si>
  <si>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</si>
  <si>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</si>
  <si>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</si>
  <si>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</si>
  <si>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</si>
  <si>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</si>
  <si>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</si>
  <si>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</si>
  <si>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</si>
  <si>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</si>
  <si>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</si>
  <si>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</si>
  <si>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</si>
  <si>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</si>
  <si>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</si>
  <si>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</si>
  <si>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</si>
  <si>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</si>
  <si>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</si>
  <si>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</si>
  <si>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</si>
  <si>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</si>
  <si>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</si>
  <si>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</si>
  <si>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</si>
  <si>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</si>
  <si>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</si>
  <si>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</si>
  <si>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</si>
  <si>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</si>
  <si>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</si>
  <si>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</si>
  <si>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</si>
  <si>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</si>
  <si>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</si>
  <si>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</si>
  <si>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</si>
  <si>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</si>
  <si>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</si>
  <si>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</si>
  <si>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</si>
  <si>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</si>
  <si>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</si>
  <si>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</si>
  <si>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</si>
  <si>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</si>
  <si>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</si>
  <si>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</si>
  <si>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</si>
  <si>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</si>
  <si>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</si>
  <si>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</si>
  <si>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</si>
  <si>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</si>
  <si>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</si>
  <si>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</si>
  <si>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</si>
  <si>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</si>
  <si>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</si>
  <si>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</si>
  <si>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</si>
  <si>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</si>
  <si>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</si>
  <si>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</si>
  <si>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</si>
  <si>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</si>
  <si>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</si>
  <si>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</si>
  <si>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</si>
  <si>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</si>
  <si>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</si>
  <si>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</si>
  <si>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</si>
  <si>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</si>
  <si>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</si>
  <si>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</si>
  <si>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</si>
  <si>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</si>
  <si>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</si>
  <si>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</si>
  <si>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</si>
  <si>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</si>
  <si>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</si>
  <si>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</si>
  <si>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</si>
  <si>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</si>
  <si>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</si>
  <si>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</si>
  <si>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</si>
  <si>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</si>
  <si>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</si>
  <si>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</si>
  <si>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</si>
  <si>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</si>
  <si>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</si>
  <si>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</si>
  <si>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</si>
  <si>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</si>
  <si>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</si>
  <si>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</si>
  <si>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</si>
  <si>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</si>
  <si>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</si>
  <si>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</si>
  <si>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</si>
  <si>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</si>
  <si>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</si>
  <si>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</si>
  <si>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</si>
  <si>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</si>
  <si>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</si>
  <si>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</si>
  <si>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</si>
  <si>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</si>
  <si>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</si>
  <si>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</si>
  <si>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</si>
  <si>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</si>
  <si>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</si>
  <si>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</si>
  <si>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</si>
  <si>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</si>
  <si>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</si>
  <si>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</si>
  <si>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</si>
  <si>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</si>
  <si>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</si>
  <si>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</si>
  <si>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</si>
  <si>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</si>
  <si>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</si>
  <si>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</si>
  <si>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</si>
  <si>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</si>
  <si>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</si>
  <si>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</si>
  <si>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</si>
  <si>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</si>
  <si>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</si>
  <si>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</si>
  <si>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</si>
  <si>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</si>
  <si>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</si>
  <si>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</si>
  <si>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</si>
  <si>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</si>
  <si>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</si>
  <si>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</si>
  <si>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</si>
  <si>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</si>
  <si>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</si>
  <si>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</si>
  <si>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</si>
  <si>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</si>
  <si>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</si>
  <si>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</si>
  <si>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</si>
  <si>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</si>
  <si>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</si>
  <si>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</si>
  <si>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</si>
  <si>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</si>
  <si>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</si>
  <si>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</si>
  <si>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</si>
  <si>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</si>
  <si>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</si>
  <si>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</si>
  <si>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</si>
  <si>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</si>
  <si>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</si>
  <si>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</si>
  <si>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</si>
  <si>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</si>
  <si>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</si>
  <si>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</si>
  <si>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</si>
  <si>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</si>
  <si>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</si>
  <si>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</si>
  <si>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</si>
  <si>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</si>
  <si>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</si>
  <si>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</si>
  <si>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</si>
  <si>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</si>
  <si>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</si>
  <si>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</si>
  <si>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</si>
  <si>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</si>
  <si>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</si>
  <si>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</si>
  <si>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</si>
  <si>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</si>
  <si>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</si>
  <si>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</si>
  <si>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</si>
  <si>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</si>
  <si>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</si>
  <si>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</si>
  <si>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</si>
  <si>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</si>
  <si>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</si>
  <si>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</si>
  <si>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</si>
  <si>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</si>
  <si>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</si>
  <si>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</si>
  <si>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</si>
  <si>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</si>
  <si>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</si>
  <si>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</si>
  <si>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</si>
  <si>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</si>
  <si>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</si>
  <si>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</si>
  <si>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</si>
  <si>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</si>
  <si>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</si>
  <si>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</si>
  <si>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</si>
  <si>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</si>
  <si>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</si>
  <si>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</si>
  <si>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</si>
  <si>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</si>
  <si>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</si>
  <si>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</si>
  <si>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</si>
  <si>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</si>
  <si>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</si>
  <si>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</si>
  <si>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</si>
  <si>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</si>
  <si>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</si>
  <si>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</si>
  <si>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</si>
  <si>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</si>
  <si>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</si>
  <si>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</si>
  <si>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</si>
  <si>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</si>
  <si>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</si>
  <si>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</si>
  <si>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</si>
  <si>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</si>
  <si>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</si>
  <si>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</si>
  <si>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</si>
  <si>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</si>
  <si>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</si>
  <si>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</si>
  <si>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</si>
  <si>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</si>
  <si>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</si>
  <si>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</si>
  <si>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</si>
  <si>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</si>
  <si>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</si>
  <si>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</si>
  <si>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</si>
  <si>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</si>
  <si>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</si>
  <si>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</si>
  <si>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</si>
  <si>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</si>
  <si>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</si>
  <si>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</si>
  <si>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</si>
  <si>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</si>
  <si>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</si>
  <si>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</si>
  <si>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</si>
  <si>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</si>
  <si>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</si>
  <si>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</si>
  <si>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</si>
  <si>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</si>
  <si>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</si>
  <si>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</si>
  <si>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</si>
  <si>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</si>
  <si>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</si>
  <si>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</si>
  <si>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</si>
  <si>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</si>
  <si>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</si>
  <si>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</si>
  <si>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</si>
  <si>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</si>
  <si>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</si>
  <si>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</si>
  <si>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</si>
  <si>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</si>
  <si>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</si>
  <si>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</si>
  <si>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</si>
  <si>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</si>
  <si>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</si>
  <si>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</si>
  <si>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</si>
  <si>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</si>
  <si>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</si>
  <si>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</si>
  <si>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</si>
  <si>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</si>
  <si>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</si>
  <si>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</si>
  <si>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</si>
  <si>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</si>
  <si>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</si>
  <si>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</si>
  <si>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</si>
  <si>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</si>
  <si>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</si>
  <si>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</si>
  <si>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</si>
  <si>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</si>
  <si>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</si>
  <si>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</si>
  <si>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</si>
  <si>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</si>
  <si>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</si>
  <si>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</si>
  <si>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</si>
  <si>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</si>
  <si>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</si>
  <si>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</si>
  <si>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</si>
  <si>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</si>
  <si>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</si>
  <si>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</si>
  <si>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</si>
  <si>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</si>
  <si>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</si>
  <si>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</si>
  <si>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</si>
  <si>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</si>
  <si>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</si>
  <si>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</si>
  <si>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</si>
  <si>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</si>
  <si>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</si>
  <si>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</si>
  <si>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</si>
  <si>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</si>
  <si>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</si>
  <si>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</si>
  <si>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</si>
  <si>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</si>
  <si>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</si>
  <si>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</si>
  <si>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</si>
  <si>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</si>
  <si>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</si>
  <si>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</si>
  <si>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</si>
  <si>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</si>
  <si>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</si>
  <si>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</si>
  <si>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</si>
  <si>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</si>
  <si>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</si>
  <si>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</si>
  <si>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</si>
  <si>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</si>
  <si>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</si>
  <si>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</si>
  <si>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</si>
  <si>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</si>
  <si>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</si>
  <si>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</si>
  <si>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</si>
  <si>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</si>
  <si>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</si>
  <si>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</si>
  <si>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</si>
  <si>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</si>
  <si>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</si>
  <si>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</si>
  <si>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</si>
  <si>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</si>
  <si>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</si>
  <si>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</si>
  <si>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</si>
  <si>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</si>
  <si>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</si>
  <si>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</si>
  <si>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</si>
  <si>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</si>
  <si>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</si>
  <si>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</si>
  <si>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</si>
  <si>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</si>
  <si>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</si>
  <si>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</si>
  <si>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</si>
  <si>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</si>
  <si>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</si>
  <si>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</si>
  <si>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</si>
  <si>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</si>
  <si>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</si>
  <si>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</si>
  <si>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</si>
  <si>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</si>
  <si>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</si>
  <si>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</si>
  <si>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</si>
  <si>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</si>
  <si>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</si>
  <si>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</si>
  <si>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</si>
  <si>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</si>
  <si>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</si>
  <si>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</si>
  <si>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</si>
  <si>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</si>
  <si>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</si>
  <si>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</si>
  <si>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</si>
  <si>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</si>
  <si>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</si>
  <si>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</si>
  <si>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</si>
  <si>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</si>
  <si>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</si>
  <si>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</si>
  <si>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</si>
  <si>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</si>
  <si>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</si>
  <si>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</si>
  <si>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</si>
  <si>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</si>
  <si>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</si>
  <si>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</si>
  <si>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</si>
  <si>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</si>
  <si>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</si>
  <si>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</si>
  <si>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</si>
  <si>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</si>
  <si>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</si>
  <si>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</si>
  <si>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</si>
  <si>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</si>
  <si>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</si>
  <si>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</si>
  <si>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</si>
  <si>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</si>
  <si>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</si>
  <si>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</si>
  <si>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</si>
  <si>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</si>
  <si>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</si>
  <si>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</si>
  <si>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</si>
  <si>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</si>
  <si>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</si>
  <si>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</si>
  <si>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</si>
  <si>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</si>
  <si>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</si>
  <si>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</si>
  <si>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</si>
  <si>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</si>
  <si>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</si>
  <si>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</si>
  <si>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</si>
  <si>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</si>
  <si>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</si>
  <si>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</si>
  <si>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</si>
  <si>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</si>
  <si>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</si>
  <si>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</si>
  <si>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</si>
  <si>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</si>
  <si>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</si>
  <si>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</si>
  <si>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</si>
  <si>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</si>
  <si>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</si>
  <si>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</si>
  <si>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</si>
  <si>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</si>
  <si>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</si>
  <si>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</si>
  <si>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</si>
  <si>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</si>
  <si>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</si>
  <si>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</si>
  <si>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</si>
  <si>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</si>
  <si>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</si>
  <si>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</si>
  <si>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</si>
  <si>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</si>
  <si>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</si>
  <si>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</si>
  <si>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</si>
  <si>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</si>
  <si>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</si>
  <si>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</si>
  <si>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</si>
  <si>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</si>
  <si>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</si>
  <si>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</si>
  <si>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</si>
  <si>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</si>
  <si>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</si>
  <si>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</si>
  <si>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</si>
  <si>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</si>
  <si>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</si>
  <si>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</si>
  <si>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</si>
  <si>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</si>
  <si>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</si>
  <si>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</si>
  <si>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</si>
  <si>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</si>
  <si>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</si>
  <si>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</si>
  <si>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</si>
  <si>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</si>
  <si>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</si>
  <si>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</si>
  <si>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</si>
  <si>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</si>
  <si>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</si>
  <si>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</si>
  <si>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</si>
  <si>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</si>
  <si>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</si>
  <si>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</si>
  <si>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</si>
  <si>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</si>
  <si>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</si>
  <si>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</si>
  <si>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</si>
  <si>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</si>
  <si>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</si>
  <si>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</si>
  <si>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</si>
  <si>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</si>
  <si>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</si>
  <si>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</si>
  <si>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</si>
  <si>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</si>
  <si>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</si>
  <si>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</si>
  <si>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</si>
  <si>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</si>
  <si>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</si>
  <si>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</si>
  <si>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</si>
  <si>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</si>
  <si>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</si>
  <si>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</si>
  <si>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</si>
  <si>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</si>
  <si>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</si>
  <si>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</si>
  <si>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</si>
  <si>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</si>
  <si>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</si>
  <si>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</si>
  <si>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</si>
  <si>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</si>
  <si>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</si>
  <si>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</si>
  <si>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</si>
  <si>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</si>
  <si>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</si>
  <si>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</si>
  <si>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</si>
  <si>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</si>
  <si>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</si>
  <si>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</si>
  <si>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</si>
  <si>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</si>
  <si>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</si>
  <si>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</si>
  <si>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</si>
  <si>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</si>
  <si>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</si>
  <si>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</si>
  <si>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</si>
  <si>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</si>
  <si>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</si>
  <si>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</si>
  <si>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</si>
  <si>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</si>
  <si>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</si>
  <si>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</si>
  <si>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</si>
  <si>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</si>
  <si>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</si>
  <si>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</si>
  <si>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</si>
  <si>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</si>
  <si>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</si>
  <si>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</si>
  <si>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</si>
  <si>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</si>
  <si>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</si>
  <si>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</si>
  <si>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</si>
  <si>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</si>
  <si>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</si>
  <si>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</si>
  <si>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</si>
  <si>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</si>
  <si>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</si>
  <si>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</si>
  <si>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</si>
  <si>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</si>
  <si>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</si>
  <si>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</si>
  <si>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</si>
  <si>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</si>
  <si>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</si>
  <si>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</si>
  <si>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</si>
  <si>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</si>
  <si>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</si>
  <si>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</si>
  <si>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</si>
  <si>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</si>
  <si>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</si>
  <si>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</si>
  <si>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</si>
  <si>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</si>
  <si>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</si>
  <si>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</si>
  <si>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</si>
  <si>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</si>
  <si>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</si>
  <si>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</si>
  <si>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</si>
  <si>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</si>
  <si>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</si>
  <si>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</si>
  <si>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</si>
  <si>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</si>
  <si>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</si>
  <si>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</si>
  <si>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</si>
  <si>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</si>
  <si>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</si>
  <si>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</si>
  <si>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</si>
  <si>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</si>
  <si>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</si>
  <si>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</si>
  <si>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</si>
  <si>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</si>
  <si>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</si>
  <si>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</si>
  <si>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</si>
  <si>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</si>
  <si>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</si>
  <si>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</si>
  <si>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</si>
  <si>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</si>
  <si>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</si>
  <si>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</si>
  <si>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</si>
  <si>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</si>
  <si>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</si>
  <si>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</si>
  <si>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</si>
  <si>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</si>
  <si>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</si>
  <si>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</si>
  <si>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</si>
  <si>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</si>
  <si>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</si>
  <si>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</si>
  <si>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</si>
  <si>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</si>
  <si>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</si>
  <si>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</si>
  <si>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</si>
  <si>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</si>
  <si>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</si>
  <si>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</si>
  <si>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</si>
  <si>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</si>
  <si>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</si>
  <si>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</si>
  <si>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</si>
  <si>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</si>
  <si>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</si>
  <si>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</si>
  <si>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</si>
  <si>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</si>
  <si>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</si>
  <si>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</si>
  <si>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</si>
  <si>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</si>
  <si>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</si>
  <si>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</si>
  <si>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</si>
  <si>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</si>
  <si>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</si>
  <si>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</si>
  <si>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</si>
  <si>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</si>
  <si>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</si>
  <si>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</si>
  <si>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</si>
  <si>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</si>
  <si>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</si>
  <si>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</si>
  <si>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</si>
  <si>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</si>
  <si>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</si>
  <si>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</si>
  <si>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</si>
  <si>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</si>
  <si>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</si>
  <si>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</si>
  <si>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</si>
  <si>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</si>
  <si>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</si>
  <si>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</si>
  <si>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</si>
  <si>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</si>
  <si>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</si>
  <si>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</si>
  <si>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</si>
  <si>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</si>
  <si>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</si>
  <si>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</si>
  <si>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</si>
  <si>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</si>
  <si>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</si>
  <si>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</si>
  <si>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</si>
  <si>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</si>
  <si>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</si>
  <si>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</si>
  <si>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</si>
  <si>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</si>
  <si>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</si>
  <si>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</si>
  <si>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</si>
  <si>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</si>
  <si>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</si>
  <si>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</si>
  <si>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</si>
  <si>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</si>
  <si>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</si>
  <si>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</si>
  <si>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</si>
  <si>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</si>
  <si>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</si>
  <si>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</si>
  <si>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</si>
  <si>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</si>
  <si>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</si>
  <si>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</si>
  <si>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</si>
  <si>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</si>
  <si>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</si>
  <si>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</si>
  <si>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</si>
  <si>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</si>
  <si>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</si>
  <si>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</si>
  <si>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</si>
  <si>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</si>
  <si>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</si>
  <si>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</si>
  <si>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</si>
  <si>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</si>
  <si>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</si>
  <si>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</si>
  <si>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</si>
  <si>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</si>
  <si>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</si>
  <si>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</si>
  <si>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</si>
  <si>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</si>
  <si>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</si>
  <si>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</si>
  <si>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</si>
  <si>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</si>
  <si>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</si>
  <si>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</si>
  <si>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</si>
  <si>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</si>
  <si>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</si>
  <si>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</si>
  <si>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</si>
  <si>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</si>
  <si>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</si>
  <si>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</si>
  <si>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</si>
  <si>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</si>
  <si>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</si>
  <si>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</si>
  <si>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</si>
  <si>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</si>
  <si>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</si>
  <si>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</si>
  <si>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</si>
  <si>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</si>
  <si>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</si>
  <si>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</si>
  <si>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</si>
  <si>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</si>
  <si>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</si>
  <si>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</si>
  <si>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</si>
  <si>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</si>
  <si>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</si>
  <si>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</si>
  <si>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</si>
  <si>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</si>
  <si>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</si>
  <si>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</si>
  <si>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</si>
  <si>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</si>
  <si>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</si>
  <si>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</si>
  <si>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</si>
  <si>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</si>
  <si>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</si>
  <si>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</si>
  <si>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</si>
  <si>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</si>
  <si>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</si>
  <si>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</si>
  <si>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</si>
  <si>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</si>
  <si>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</si>
  <si>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</si>
  <si>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</si>
  <si>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</si>
  <si>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</si>
  <si>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</si>
  <si>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</si>
  <si>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</si>
  <si>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</si>
  <si>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</si>
  <si>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</si>
  <si>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</si>
  <si>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</si>
  <si>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</si>
  <si>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</si>
  <si>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</si>
  <si>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</si>
  <si>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</si>
  <si>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</si>
  <si>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</si>
  <si>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</si>
  <si>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</si>
  <si>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</si>
  <si>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</si>
  <si>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</si>
  <si>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</si>
  <si>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</si>
  <si>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</si>
  <si>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</si>
  <si>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</si>
  <si>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</si>
  <si>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</si>
  <si>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</si>
  <si>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</si>
  <si>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</si>
  <si>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</si>
  <si>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</si>
  <si>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</si>
  <si>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</si>
  <si>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</si>
  <si>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</si>
  <si>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</si>
  <si>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</si>
  <si>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</si>
  <si>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</si>
  <si>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</si>
  <si>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</si>
  <si>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</si>
  <si>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</si>
  <si>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</si>
  <si>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</si>
  <si>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</si>
  <si>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</si>
  <si>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</si>
  <si>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</si>
  <si>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</si>
  <si>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</si>
  <si>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</si>
  <si>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</si>
  <si>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</si>
  <si>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</si>
  <si>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</si>
  <si>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</si>
  <si>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</si>
  <si>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</si>
  <si>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</si>
  <si>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</si>
  <si>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</si>
  <si>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</si>
  <si>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</si>
  <si>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</si>
  <si>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</si>
  <si>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</si>
  <si>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</si>
  <si>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</si>
  <si>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</si>
  <si>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</si>
  <si>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</si>
  <si>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</si>
  <si>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</si>
  <si>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</si>
  <si>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</si>
  <si>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</si>
  <si>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</si>
  <si>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</si>
  <si>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</si>
  <si>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</si>
  <si>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</si>
  <si>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</si>
  <si>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</si>
  <si>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</si>
  <si>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</si>
  <si>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</si>
  <si>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</si>
  <si>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</si>
  <si>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</si>
  <si>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</si>
  <si>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</si>
  <si>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</si>
  <si>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</si>
  <si>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</si>
  <si>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</si>
  <si>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</si>
  <si>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</si>
  <si>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</si>
  <si>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</si>
  <si>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</si>
  <si>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</si>
  <si>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</si>
  <si>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</si>
  <si>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</si>
  <si>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</si>
  <si>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</si>
  <si>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</si>
  <si>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</si>
  <si>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</si>
  <si>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</si>
  <si>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</si>
  <si>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</si>
  <si>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</si>
  <si>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</si>
  <si>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</si>
  <si>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</si>
  <si>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</si>
  <si>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</si>
  <si>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</si>
  <si>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</si>
  <si>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</si>
  <si>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</si>
  <si>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</si>
  <si>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</si>
  <si>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</si>
  <si>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</si>
  <si>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</si>
  <si>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</si>
  <si>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</si>
  <si>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</si>
  <si>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</si>
  <si>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</si>
  <si>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</si>
  <si>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</si>
  <si>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</si>
  <si>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</si>
  <si>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</si>
  <si>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</si>
  <si>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</si>
  <si>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</si>
  <si>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</si>
  <si>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</si>
  <si>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</si>
  <si>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</si>
  <si>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</si>
  <si>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</si>
  <si>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</si>
  <si>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</si>
  <si>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</si>
  <si>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</si>
  <si>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</si>
  <si>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</si>
  <si>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</si>
  <si>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</si>
  <si>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</si>
  <si>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</si>
  <si>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</si>
  <si>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</si>
  <si>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</si>
  <si>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</si>
  <si>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</si>
  <si>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</si>
  <si>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</si>
  <si>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</si>
  <si>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</si>
  <si>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</si>
  <si>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</si>
  <si>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</si>
  <si>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</si>
  <si>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</si>
  <si>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</si>
  <si>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</si>
  <si>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</si>
  <si>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</si>
  <si>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</si>
  <si>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</si>
  <si>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</si>
  <si>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</si>
  <si>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</si>
  <si>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</si>
  <si>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</si>
  <si>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</si>
  <si>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</si>
  <si>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</si>
  <si>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</si>
  <si>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</si>
  <si>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</si>
  <si>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</si>
  <si>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</si>
  <si>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</si>
  <si>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</si>
  <si>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</si>
  <si>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</si>
  <si>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</si>
  <si>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</si>
  <si>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</si>
  <si>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</si>
  <si>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</si>
  <si>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</si>
  <si>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</si>
  <si>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</si>
  <si>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</si>
  <si>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</si>
  <si>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</si>
  <si>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</si>
  <si>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</si>
  <si>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</si>
  <si>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</si>
  <si>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</si>
  <si>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</si>
  <si>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</si>
  <si>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</si>
  <si>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</si>
  <si>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</si>
  <si>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</si>
  <si>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</si>
  <si>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</si>
  <si>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</si>
  <si>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</si>
  <si>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</si>
  <si>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</si>
  <si>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</si>
  <si>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</si>
  <si>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</si>
  <si>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</si>
  <si>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</si>
  <si>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</si>
  <si>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</si>
  <si>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</si>
  <si>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</si>
  <si>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</si>
  <si>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</si>
  <si>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</si>
  <si>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</si>
  <si>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</si>
  <si>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</si>
  <si>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</si>
  <si>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</si>
  <si>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</si>
  <si>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</si>
  <si>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</si>
  <si>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</si>
  <si>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</si>
  <si>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</si>
  <si>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</si>
  <si>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</si>
  <si>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</si>
  <si>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</si>
  <si>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</si>
  <si>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</si>
  <si>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</si>
  <si>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</si>
  <si>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</si>
  <si>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</si>
  <si>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</si>
  <si>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</si>
  <si>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</si>
  <si>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</si>
  <si>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</si>
  <si>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</si>
  <si>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</si>
  <si>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</si>
  <si>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</si>
  <si>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</si>
  <si>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</si>
  <si>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</si>
  <si>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</si>
  <si>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</si>
  <si>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</si>
  <si>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</si>
  <si>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</si>
  <si>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</si>
  <si>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</si>
  <si>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</si>
  <si>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</si>
  <si>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</si>
  <si>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</si>
  <si>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</si>
  <si>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</si>
  <si>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</si>
  <si>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</si>
  <si>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</si>
  <si>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</si>
  <si>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</si>
  <si>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</si>
  <si>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</si>
  <si>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</si>
  <si>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</si>
  <si>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</si>
  <si>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</si>
  <si>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</si>
  <si>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</si>
  <si>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</si>
  <si>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</si>
  <si>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</si>
  <si>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</si>
  <si>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</si>
  <si>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</si>
  <si>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</si>
  <si>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</si>
  <si>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</si>
  <si>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</si>
  <si>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</si>
  <si>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</si>
  <si>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</si>
  <si>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</si>
  <si>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</si>
  <si>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</si>
  <si>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</si>
  <si>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</si>
  <si>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</si>
  <si>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</si>
  <si>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</si>
  <si>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</si>
  <si>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</si>
  <si>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</si>
  <si>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</si>
  <si>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</si>
  <si>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</si>
  <si>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</si>
  <si>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</si>
  <si>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</si>
  <si>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</si>
  <si>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</si>
  <si>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</si>
  <si>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</si>
  <si>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</si>
  <si>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</si>
  <si>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</si>
  <si>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</si>
  <si>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</si>
  <si>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</si>
  <si>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</si>
  <si>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</si>
  <si>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</si>
  <si>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</si>
  <si>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</si>
  <si>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</si>
  <si>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</si>
  <si>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</si>
  <si>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</si>
  <si>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</si>
  <si>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</si>
  <si>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</si>
  <si>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</si>
  <si>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</si>
  <si>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</si>
  <si>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</si>
  <si>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</si>
  <si>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</si>
  <si>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</si>
  <si>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</si>
  <si>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</si>
  <si>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</si>
  <si>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</si>
  <si>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</si>
  <si>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</si>
  <si>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</si>
  <si>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</si>
  <si>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</si>
  <si>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</si>
  <si>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</si>
  <si>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</si>
  <si>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</si>
  <si>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</si>
  <si>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</si>
  <si>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</si>
  <si>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</si>
  <si>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</si>
  <si>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</si>
  <si>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</si>
  <si>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</si>
  <si>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</si>
  <si>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</si>
  <si>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</si>
  <si>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</si>
  <si>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</si>
  <si>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</si>
  <si>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</si>
  <si>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</si>
  <si>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</si>
  <si>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</si>
  <si>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</si>
  <si>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</si>
  <si>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</si>
  <si>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</si>
  <si>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</si>
  <si>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</si>
  <si>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</si>
  <si>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</si>
  <si>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</si>
  <si>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</si>
  <si>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</si>
  <si>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</si>
  <si>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</si>
  <si>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</si>
  <si>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</si>
  <si>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</si>
  <si>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</si>
  <si>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</si>
  <si>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</si>
  <si>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</si>
  <si>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</si>
  <si>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</si>
  <si>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</si>
  <si>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</si>
  <si>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</si>
  <si>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</si>
  <si>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</si>
  <si>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</si>
  <si>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</si>
  <si>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</si>
  <si>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</si>
  <si>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</si>
  <si>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</si>
  <si>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</si>
  <si>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</si>
  <si>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</si>
  <si>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</si>
  <si>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</si>
  <si>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</si>
  <si>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</si>
  <si>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</si>
  <si>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</si>
  <si>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</si>
  <si>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</si>
  <si>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</si>
  <si>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</si>
  <si>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</si>
  <si>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</si>
  <si>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</si>
  <si>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</si>
  <si>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</si>
  <si>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</si>
  <si>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</si>
  <si>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</si>
  <si>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</si>
  <si>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</si>
  <si>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</si>
  <si>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</si>
  <si>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</si>
  <si>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</si>
  <si>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</si>
  <si>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</si>
  <si>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</si>
  <si>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</si>
  <si>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</si>
  <si>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</si>
  <si>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</si>
  <si>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</si>
  <si>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</si>
  <si>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</si>
  <si>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</si>
  <si>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</si>
  <si>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</si>
  <si>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</si>
  <si>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</si>
  <si>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</si>
  <si>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</si>
  <si>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</si>
  <si>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</si>
  <si>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</si>
  <si>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</si>
  <si>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</si>
  <si>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</si>
  <si>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</si>
  <si>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</si>
  <si>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</si>
  <si>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</si>
  <si>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</si>
  <si>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</si>
  <si>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</si>
  <si>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</si>
  <si>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</si>
  <si>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</si>
  <si>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</si>
  <si>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</si>
  <si>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</si>
  <si>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</si>
  <si>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</si>
  <si>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</si>
  <si>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</si>
  <si>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</si>
  <si>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</si>
  <si>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</si>
  <si>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</si>
  <si>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</si>
  <si>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</si>
  <si>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</si>
  <si>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</si>
  <si>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</si>
  <si>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</si>
  <si>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</si>
  <si>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</si>
  <si>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</si>
  <si>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</si>
  <si>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</si>
  <si>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</si>
  <si>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</si>
  <si>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</si>
  <si>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</si>
  <si>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</si>
  <si>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</si>
  <si>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</si>
  <si>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</si>
  <si>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</si>
  <si>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</si>
  <si>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</si>
  <si>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</si>
  <si>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</si>
  <si>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</si>
  <si>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</si>
  <si>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</si>
  <si>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</si>
  <si>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</si>
  <si>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</si>
  <si>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</si>
  <si>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</si>
  <si>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</si>
  <si>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</si>
  <si>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</si>
  <si>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</si>
  <si>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</si>
  <si>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</si>
  <si>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</si>
  <si>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</si>
  <si>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</si>
  <si>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</si>
  <si>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</si>
  <si>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</si>
  <si>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</si>
  <si>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</si>
  <si>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</si>
  <si>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</si>
  <si>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</si>
  <si>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</si>
  <si>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</si>
  <si>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</si>
  <si>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</si>
  <si>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</si>
  <si>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</si>
  <si>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</si>
  <si>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</si>
  <si>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</si>
  <si>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</si>
  <si>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</si>
  <si>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</si>
  <si>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</si>
  <si>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</si>
  <si>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</si>
  <si>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</si>
  <si>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</si>
  <si>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</si>
  <si>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</si>
  <si>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</si>
  <si>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</si>
  <si>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</si>
  <si>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</si>
  <si>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</si>
  <si>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</si>
  <si>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</si>
  <si>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</si>
  <si>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</si>
  <si>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</si>
  <si>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</si>
  <si>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</si>
  <si>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</si>
  <si>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</si>
  <si>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</si>
  <si>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</si>
  <si>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</si>
  <si>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</si>
  <si>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</si>
  <si>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</si>
  <si>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</si>
  <si>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</si>
  <si>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</si>
  <si>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</si>
  <si>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</si>
  <si>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</si>
  <si>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</si>
  <si>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</si>
  <si>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</si>
  <si>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</si>
  <si>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</si>
  <si>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</si>
  <si>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</si>
  <si>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</si>
  <si>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</si>
  <si>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</si>
  <si>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</si>
  <si>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</si>
  <si>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</si>
  <si>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</si>
  <si>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</si>
  <si>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</si>
  <si>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</si>
  <si>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</si>
  <si>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</si>
  <si>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</si>
  <si>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</si>
  <si>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</si>
  <si>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</si>
  <si>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</si>
  <si>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</si>
  <si>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</si>
  <si>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</si>
  <si>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</si>
  <si>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</si>
  <si>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</si>
  <si>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</si>
  <si>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</si>
  <si>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</si>
  <si>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</si>
  <si>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</si>
  <si>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</si>
  <si>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</si>
  <si>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</si>
  <si>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</si>
  <si>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</si>
  <si>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</si>
  <si>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</si>
  <si>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</si>
  <si>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</si>
  <si>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</si>
  <si>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</si>
  <si>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</si>
  <si>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</si>
  <si>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</si>
  <si>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</si>
  <si>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</si>
  <si>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</si>
  <si>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</si>
  <si>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</si>
  <si>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</si>
  <si>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</si>
  <si>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</si>
  <si>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</si>
  <si>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</si>
  <si>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</si>
  <si>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</si>
  <si>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</si>
  <si>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</si>
  <si>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</si>
  <si>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</si>
  <si>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</si>
  <si>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</si>
  <si>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</si>
  <si>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</si>
  <si>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</si>
  <si>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</si>
  <si>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</si>
  <si>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</si>
  <si>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</si>
  <si>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</si>
  <si>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</si>
  <si>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</si>
  <si>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</si>
  <si>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</si>
  <si>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</si>
  <si>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</si>
  <si>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</si>
  <si>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</si>
  <si>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</si>
  <si>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</si>
  <si>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</si>
  <si>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</si>
  <si>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</si>
  <si>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</si>
  <si>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</si>
  <si>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</si>
  <si>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</si>
  <si>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</si>
  <si>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</si>
  <si>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</si>
  <si>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</si>
  <si>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</si>
  <si>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</si>
  <si>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</si>
  <si>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</si>
  <si>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</si>
  <si>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</si>
  <si>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</si>
  <si>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</si>
  <si>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</si>
  <si>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</si>
  <si>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</si>
  <si>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</si>
  <si>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</si>
  <si>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</si>
  <si>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</si>
  <si>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</si>
  <si>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</si>
  <si>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</si>
  <si>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</si>
  <si>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</si>
  <si>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</si>
  <si>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</si>
  <si>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</si>
  <si>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</si>
  <si>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</si>
  <si>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</si>
  <si>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</si>
  <si>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</si>
  <si>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</si>
  <si>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</si>
  <si>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</si>
  <si>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</si>
  <si>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</si>
  <si>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</si>
  <si>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</si>
  <si>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</si>
  <si>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</si>
  <si>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</si>
  <si>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</si>
  <si>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</si>
  <si>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</si>
  <si>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</si>
  <si>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</si>
  <si>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</si>
  <si>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</si>
  <si>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</si>
  <si>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</si>
  <si>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</si>
  <si>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</si>
  <si>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</si>
  <si>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</si>
  <si>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</si>
  <si>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</si>
  <si>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</si>
  <si>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</si>
  <si>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</si>
  <si>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</si>
  <si>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</si>
  <si>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</si>
  <si>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</si>
  <si>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</si>
  <si>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</si>
  <si>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</si>
  <si>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</si>
  <si>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</si>
  <si>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</si>
  <si>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</si>
  <si>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</si>
  <si>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</si>
  <si>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</si>
  <si>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</si>
  <si>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</si>
  <si>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</si>
  <si>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</si>
  <si>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</si>
  <si>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</si>
  <si>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</si>
  <si>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</si>
  <si>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</si>
  <si>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</si>
  <si>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</si>
  <si>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</si>
  <si>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</si>
  <si>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</si>
  <si>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</si>
  <si>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</si>
  <si>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</si>
  <si>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</si>
  <si>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</si>
  <si>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</si>
  <si>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</si>
  <si>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</si>
  <si>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</si>
  <si>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</si>
  <si>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</si>
  <si>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</si>
  <si>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</si>
  <si>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</si>
  <si>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</si>
  <si>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</si>
  <si>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</si>
  <si>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</si>
  <si>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</si>
  <si>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</si>
  <si>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</si>
  <si>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</si>
  <si>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</si>
  <si>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</si>
  <si>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</si>
  <si>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</si>
  <si>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</si>
  <si>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</si>
  <si>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</si>
  <si>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</si>
  <si>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</si>
  <si>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</si>
  <si>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</si>
  <si>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</si>
  <si>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</si>
  <si>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</si>
  <si>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</si>
  <si>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</si>
  <si>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</si>
  <si>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</si>
  <si>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</si>
  <si>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</si>
  <si>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</si>
  <si>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</si>
  <si>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</si>
  <si>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</si>
  <si>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</si>
  <si>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</si>
  <si>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</si>
  <si>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</si>
  <si>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</si>
  <si>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</si>
  <si>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</si>
  <si>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</si>
  <si>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</si>
  <si>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</si>
  <si>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</si>
  <si>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</si>
  <si>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</si>
  <si>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</si>
  <si>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</si>
  <si>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</si>
  <si>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</si>
  <si>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</si>
  <si>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</si>
  <si>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</si>
  <si>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</si>
  <si>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</si>
  <si>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</si>
  <si>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</si>
  <si>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</si>
  <si>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</si>
  <si>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</si>
  <si>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</si>
  <si>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</si>
  <si>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</si>
  <si>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</si>
  <si>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</si>
  <si>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</si>
  <si>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</si>
  <si>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</si>
  <si>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</si>
  <si>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</si>
  <si>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</si>
  <si>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</si>
  <si>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</si>
  <si>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</si>
  <si>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</si>
  <si>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</si>
  <si>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</si>
  <si>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</si>
  <si>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</si>
  <si>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</si>
  <si>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</si>
  <si>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</si>
  <si>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</si>
  <si>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</si>
  <si>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</si>
  <si>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</si>
  <si>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</si>
  <si>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</si>
  <si>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</si>
  <si>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</si>
  <si>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</si>
  <si>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</si>
  <si>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</si>
  <si>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</si>
  <si>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</si>
  <si>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</si>
  <si>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</si>
  <si>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</si>
  <si>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</si>
  <si>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</si>
  <si>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</si>
  <si>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</si>
  <si>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</si>
  <si>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</si>
  <si>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</si>
  <si>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</si>
  <si>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</si>
  <si>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</si>
  <si>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</si>
  <si>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</si>
  <si>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</si>
  <si>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</si>
  <si>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</si>
  <si>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</si>
  <si>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</si>
  <si>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</si>
  <si>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</si>
  <si>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</si>
  <si>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</si>
  <si>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</si>
  <si>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</si>
  <si>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</si>
  <si>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</si>
  <si>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</si>
  <si>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</si>
  <si>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</si>
  <si>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</si>
  <si>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</si>
  <si>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</si>
  <si>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</si>
  <si>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</si>
  <si>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</si>
  <si>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</si>
  <si>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</si>
  <si>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</si>
  <si>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</si>
  <si>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</si>
  <si>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</si>
  <si>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</si>
  <si>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</si>
  <si>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</si>
  <si>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</si>
  <si>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</si>
  <si>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</si>
  <si>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</si>
  <si>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</si>
  <si>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</si>
  <si>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</si>
  <si>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</si>
  <si>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</si>
  <si>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</si>
  <si>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</si>
  <si>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</si>
  <si>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</si>
  <si>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</si>
  <si>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</si>
  <si>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</si>
  <si>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</si>
  <si>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</si>
  <si>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</si>
  <si>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</si>
  <si>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</si>
  <si>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</si>
  <si>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</si>
  <si>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</si>
  <si>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</si>
  <si>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</si>
  <si>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</si>
  <si>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</si>
  <si>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</si>
  <si>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</si>
  <si>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</si>
  <si>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</si>
  <si>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</si>
  <si>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</si>
  <si>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</si>
  <si>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</si>
  <si>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</si>
  <si>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</si>
  <si>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</si>
  <si>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</si>
  <si>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</si>
  <si>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</si>
  <si>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</si>
  <si>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</si>
  <si>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</si>
  <si>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</si>
  <si>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</si>
  <si>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</si>
  <si>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</si>
  <si>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</si>
  <si>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</si>
  <si>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</si>
  <si>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</si>
  <si>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</si>
  <si>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</si>
  <si>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</si>
  <si>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</si>
  <si>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</si>
  <si>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</si>
  <si>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</si>
  <si>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</si>
  <si>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</si>
  <si>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</si>
  <si>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</si>
  <si>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</si>
  <si>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</si>
  <si>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</si>
  <si>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</si>
  <si>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</si>
  <si>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</si>
  <si>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</si>
  <si>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</si>
  <si>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</si>
  <si>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</si>
  <si>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</si>
  <si>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</si>
  <si>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</si>
  <si>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</si>
  <si>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</si>
  <si>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</si>
  <si>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</si>
  <si>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</si>
  <si>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</si>
  <si>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</si>
  <si>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</si>
  <si>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</si>
  <si>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</si>
  <si>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</si>
  <si>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</si>
  <si>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</si>
  <si>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</si>
  <si>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</si>
  <si>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</si>
  <si>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</si>
  <si>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</si>
  <si>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</si>
  <si>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</si>
  <si>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</si>
  <si>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</si>
  <si>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</si>
  <si>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</si>
  <si>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</si>
  <si>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</si>
  <si>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</si>
  <si>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</si>
  <si>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</si>
  <si>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</si>
  <si>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</si>
  <si>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</si>
  <si>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</si>
  <si>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</si>
  <si>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</si>
  <si>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</si>
  <si>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</si>
  <si>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</si>
  <si>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</si>
  <si>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</si>
  <si>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</si>
  <si>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</si>
  <si>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</si>
  <si>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</si>
  <si>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</si>
  <si>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</si>
  <si>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</si>
  <si>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</si>
  <si>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</si>
  <si>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</si>
  <si>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</si>
  <si>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</si>
  <si>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</si>
  <si>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</si>
  <si>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</si>
  <si>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</si>
  <si>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</si>
  <si>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</si>
  <si>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</si>
  <si>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</si>
  <si>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</si>
  <si>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</si>
  <si>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</si>
  <si>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</si>
  <si>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</si>
  <si>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</si>
  <si>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</si>
  <si>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</si>
  <si>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</si>
  <si>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</si>
  <si>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</si>
  <si>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</si>
  <si>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</si>
  <si>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</si>
  <si>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</si>
  <si>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</si>
  <si>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</si>
  <si>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</si>
  <si>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</si>
  <si>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</si>
  <si>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</si>
  <si>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</si>
  <si>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</si>
  <si>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</si>
  <si>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</si>
  <si>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</si>
  <si>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</si>
  <si>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</si>
  <si>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</si>
  <si>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</si>
  <si>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</si>
  <si>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</si>
  <si>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</si>
  <si>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</si>
  <si>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</si>
  <si>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</si>
  <si>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</si>
  <si>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</si>
  <si>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</si>
  <si>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</si>
  <si>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</si>
  <si>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</si>
  <si>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</si>
  <si>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</si>
  <si>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</si>
  <si>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</si>
  <si>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</si>
  <si>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</si>
  <si>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</si>
  <si>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</si>
  <si>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</si>
  <si>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</si>
  <si>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</si>
  <si>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</si>
  <si>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</si>
  <si>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</si>
  <si>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</si>
  <si>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</si>
  <si>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</si>
  <si>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</si>
  <si>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</si>
  <si>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</si>
  <si>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</si>
  <si>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</si>
  <si>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</si>
  <si>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</si>
  <si>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</si>
  <si>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</si>
  <si>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</si>
  <si>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</si>
  <si>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</si>
  <si>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</si>
  <si>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</si>
  <si>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</si>
  <si>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</si>
  <si>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</si>
  <si>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</si>
  <si>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</si>
  <si>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</si>
  <si>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</si>
  <si>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</si>
  <si>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</si>
  <si>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</si>
  <si>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</si>
  <si>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</si>
  <si>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</si>
  <si>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</si>
  <si>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</si>
  <si>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</si>
  <si>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</si>
  <si>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</si>
  <si>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</si>
  <si>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</si>
  <si>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</si>
  <si>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</si>
  <si>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</si>
  <si>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</si>
  <si>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</si>
  <si>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</si>
  <si>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</si>
  <si>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</si>
  <si>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</si>
  <si>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</si>
  <si>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</si>
  <si>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</si>
  <si>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</si>
  <si>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</si>
  <si>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</si>
  <si>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</si>
  <si>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</si>
  <si>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</si>
  <si>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</si>
  <si>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</si>
  <si>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</si>
  <si>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</si>
  <si>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</si>
  <si>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</si>
  <si>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</si>
  <si>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</si>
  <si>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</si>
  <si>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</si>
  <si>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</si>
  <si>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</si>
  <si>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</si>
  <si>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</si>
  <si>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</si>
  <si>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</si>
  <si>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</si>
  <si>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</si>
  <si>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</si>
  <si>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</si>
  <si>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</si>
  <si>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</si>
  <si>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</si>
  <si>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</si>
  <si>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</si>
  <si>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</si>
  <si>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</si>
  <si>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</si>
  <si>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</si>
  <si>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</si>
  <si>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</si>
  <si>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</si>
  <si>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</si>
  <si>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</si>
  <si>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</si>
  <si>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</si>
  <si>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</si>
  <si>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</si>
  <si>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</si>
  <si>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</si>
  <si>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</si>
  <si>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</si>
  <si>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</si>
  <si>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</si>
  <si>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</si>
  <si>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</si>
  <si>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</si>
  <si>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</si>
  <si>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</si>
  <si>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</si>
  <si>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</si>
  <si>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</si>
  <si>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</si>
  <si>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</si>
  <si>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</si>
  <si>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</si>
  <si>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</si>
  <si>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</si>
  <si>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</si>
  <si>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</si>
  <si>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</si>
  <si>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</si>
  <si>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</si>
  <si>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</si>
  <si>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</si>
  <si>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</si>
  <si>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</si>
  <si>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</si>
  <si>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</si>
  <si>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</si>
  <si>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</si>
  <si>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</si>
  <si>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</si>
  <si>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</si>
  <si>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</si>
  <si>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</si>
  <si>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</si>
  <si>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</si>
  <si>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</si>
  <si>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</si>
  <si>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</si>
  <si>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</si>
  <si>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</si>
  <si>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</si>
  <si>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</si>
  <si>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</si>
  <si>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</si>
  <si>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</si>
  <si>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</si>
  <si>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</si>
  <si>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</si>
  <si>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</si>
  <si>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</si>
  <si>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</si>
  <si>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</si>
  <si>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</si>
  <si>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</si>
  <si>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</si>
  <si>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</si>
  <si>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</si>
  <si>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</si>
  <si>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</si>
  <si>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</si>
  <si>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</si>
  <si>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</si>
  <si>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</si>
  <si>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</si>
  <si>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</si>
  <si>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</si>
  <si>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</si>
  <si>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</si>
  <si>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</si>
  <si>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</si>
  <si>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</si>
  <si>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</si>
  <si>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</si>
  <si>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</si>
  <si>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</si>
  <si>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</si>
  <si>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</si>
  <si>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</si>
  <si>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</si>
  <si>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</si>
  <si>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</si>
  <si>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</si>
  <si>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</si>
  <si>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</si>
  <si>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</si>
  <si>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</si>
  <si>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</si>
  <si>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</si>
  <si>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</si>
  <si>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</si>
  <si>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</si>
  <si>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</si>
  <si>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</si>
  <si>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</si>
  <si>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</si>
  <si>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</si>
  <si>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</si>
  <si>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</si>
  <si>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</si>
  <si>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</si>
  <si>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</si>
  <si>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</si>
  <si>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</si>
  <si>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</si>
  <si>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</si>
  <si>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</si>
  <si>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</si>
  <si>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</si>
  <si>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</si>
  <si>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</si>
  <si>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</si>
  <si>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</si>
  <si>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</si>
  <si>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</si>
  <si>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</si>
  <si>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</si>
  <si>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</si>
  <si>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</si>
  <si>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</si>
  <si>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</si>
  <si>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</si>
  <si>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</si>
  <si>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</si>
  <si>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</si>
  <si>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</si>
  <si>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</si>
  <si>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</si>
  <si>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</si>
  <si>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</si>
  <si>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</si>
  <si>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</si>
  <si>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</si>
  <si>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</si>
  <si>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</si>
  <si>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</si>
  <si>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</si>
  <si>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</si>
  <si>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</si>
  <si>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</si>
  <si>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</si>
  <si>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</si>
  <si>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</si>
  <si>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</si>
  <si>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</si>
  <si>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</si>
  <si>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</si>
  <si>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</si>
  <si>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</si>
  <si>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</si>
  <si>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</si>
  <si>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</si>
  <si>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</si>
  <si>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</si>
  <si>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</si>
  <si>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</si>
  <si>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</si>
  <si>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</si>
  <si>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</si>
  <si>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</si>
  <si>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</si>
  <si>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</si>
  <si>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</si>
  <si>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</si>
  <si>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</si>
  <si>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</si>
  <si>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</si>
  <si>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</si>
  <si>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</si>
  <si>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</si>
  <si>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</si>
  <si>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</si>
  <si>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</si>
  <si>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</si>
  <si>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</si>
  <si>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</si>
  <si>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</si>
  <si>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</si>
  <si>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</si>
  <si>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</si>
  <si>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</si>
  <si>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</si>
  <si>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</si>
  <si>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</si>
  <si>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</si>
  <si>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</si>
  <si>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</si>
  <si>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</si>
  <si>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</si>
  <si>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</si>
  <si>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</si>
  <si>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</si>
  <si>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</si>
  <si>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</si>
  <si>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</si>
  <si>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</si>
  <si>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</si>
  <si>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</si>
  <si>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</si>
  <si>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</si>
  <si>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</si>
  <si>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</si>
  <si>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</si>
  <si>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</si>
  <si>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</si>
  <si>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</si>
  <si>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</si>
  <si>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</si>
  <si>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</si>
  <si>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</si>
  <si>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</si>
  <si>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</si>
  <si>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</si>
  <si>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</si>
  <si>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</si>
  <si>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</si>
  <si>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</si>
  <si>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</si>
  <si>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</si>
  <si>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</si>
  <si>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</si>
  <si>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</si>
  <si>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</si>
  <si>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</si>
  <si>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</si>
  <si>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</si>
  <si>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</si>
  <si>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</si>
  <si>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</si>
  <si>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</si>
  <si>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</si>
  <si>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</si>
  <si>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</si>
  <si>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</si>
  <si>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</si>
  <si>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</si>
  <si>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</si>
  <si>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</si>
  <si>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</si>
  <si>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</si>
  <si>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</si>
  <si>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</si>
  <si>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</si>
  <si>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</si>
  <si>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</si>
  <si>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</si>
  <si>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</si>
  <si>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</si>
  <si>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</si>
  <si>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</si>
  <si>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</si>
  <si>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</si>
  <si>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</si>
  <si>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</si>
  <si>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</si>
  <si>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</si>
  <si>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</si>
  <si>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</si>
  <si>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</si>
  <si>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</si>
  <si>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</si>
  <si>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</si>
  <si>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</si>
  <si>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</si>
  <si>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</si>
  <si>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</si>
  <si>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</si>
  <si>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</si>
  <si>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</si>
  <si>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</si>
  <si>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</si>
  <si>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</si>
  <si>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</si>
  <si>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</si>
  <si>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</si>
  <si>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</si>
  <si>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</si>
  <si>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</si>
  <si>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</si>
  <si>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</si>
  <si>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</si>
  <si>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</si>
  <si>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</si>
  <si>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</si>
  <si>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</si>
  <si>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</si>
  <si>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</si>
  <si>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</si>
  <si>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</si>
  <si>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</si>
  <si>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</si>
  <si>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</si>
  <si>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</si>
  <si>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</si>
  <si>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</si>
  <si>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</si>
  <si>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</si>
  <si>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</si>
  <si>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</si>
  <si>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</si>
  <si>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</si>
  <si>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</si>
  <si>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</si>
  <si>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</si>
  <si>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</si>
  <si>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</si>
  <si>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</si>
  <si>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</si>
  <si>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</si>
  <si>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</si>
  <si>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</si>
  <si>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</si>
  <si>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</si>
  <si>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</si>
  <si>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</si>
  <si>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</si>
  <si>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</si>
  <si>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</si>
  <si>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</si>
  <si>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</si>
  <si>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</si>
  <si>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</si>
  <si>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</si>
  <si>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</si>
  <si>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</si>
  <si>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</si>
  <si>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</si>
  <si>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</si>
  <si>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</si>
  <si>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</si>
  <si>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</si>
  <si>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</si>
  <si>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</si>
  <si>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</si>
  <si>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</si>
  <si>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</si>
  <si>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</si>
  <si>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</si>
  <si>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</si>
  <si>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</si>
  <si>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</si>
  <si>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</si>
  <si>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</si>
  <si>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</si>
  <si>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</si>
  <si>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</si>
  <si>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</si>
  <si>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</si>
  <si>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</si>
  <si>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</si>
  <si>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</si>
  <si>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</si>
  <si>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</si>
  <si>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</si>
  <si>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</si>
  <si>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</si>
  <si>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</si>
  <si>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</si>
  <si>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</si>
  <si>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</si>
  <si>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</si>
  <si>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</si>
  <si>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</si>
  <si>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</si>
  <si>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</si>
  <si>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</si>
  <si>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</si>
  <si>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</si>
  <si>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</si>
  <si>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</si>
  <si>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</si>
  <si>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</si>
  <si>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</si>
  <si>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</si>
  <si>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</si>
  <si>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</si>
  <si>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</si>
  <si>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</si>
  <si>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</si>
  <si>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</si>
  <si>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</si>
  <si>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</si>
  <si>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</si>
  <si>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</si>
  <si>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</si>
  <si>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</si>
  <si>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</si>
  <si>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</si>
  <si>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</si>
  <si>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</si>
  <si>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</si>
  <si>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</si>
  <si>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</si>
  <si>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</si>
  <si>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</si>
  <si>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</si>
  <si>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</si>
  <si>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</si>
  <si>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</si>
  <si>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</si>
  <si>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</si>
  <si>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</si>
  <si>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</si>
  <si>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</si>
  <si>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</si>
  <si>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</si>
  <si>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</si>
  <si>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</si>
  <si>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</si>
  <si>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</si>
  <si>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</si>
  <si>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</si>
  <si>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</si>
  <si>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</si>
  <si>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</si>
  <si>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</si>
  <si>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</si>
  <si>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</si>
  <si>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</si>
  <si>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</si>
  <si>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</si>
  <si>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</si>
  <si>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</si>
  <si>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</si>
  <si>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</si>
  <si>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</si>
  <si>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</si>
  <si>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</si>
  <si>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</si>
  <si>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</si>
  <si>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</si>
  <si>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</si>
  <si>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</si>
  <si>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</si>
  <si>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</si>
  <si>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</si>
  <si>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</si>
  <si>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</si>
  <si>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</si>
  <si>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</si>
  <si>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</si>
  <si>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</si>
  <si>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</si>
  <si>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</si>
  <si>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</si>
  <si>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</si>
  <si>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</si>
  <si>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</si>
  <si>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</si>
  <si>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</si>
  <si>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</si>
  <si>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</si>
  <si>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</si>
  <si>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</si>
  <si>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</si>
  <si>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</si>
  <si>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</si>
  <si>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</si>
  <si>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</si>
  <si>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</si>
  <si>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</si>
  <si>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</si>
  <si>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</si>
  <si>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</si>
  <si>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</si>
  <si>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</si>
  <si>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</si>
  <si>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</si>
  <si>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</si>
  <si>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</si>
  <si>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</si>
  <si>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</si>
  <si>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</si>
  <si>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</si>
  <si>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</si>
  <si>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</si>
  <si>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</si>
  <si>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</si>
  <si>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</si>
  <si>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</si>
  <si>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</si>
  <si>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</si>
  <si>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</si>
  <si>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</si>
  <si>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</si>
  <si>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</si>
  <si>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</si>
  <si>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</si>
  <si>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</si>
  <si>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</si>
  <si>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</si>
  <si>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</si>
  <si>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</si>
  <si>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</si>
  <si>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</si>
  <si>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</si>
  <si>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</si>
  <si>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</si>
  <si>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</si>
  <si>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</si>
  <si>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</si>
  <si>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</si>
  <si>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</si>
  <si>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</si>
  <si>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</si>
  <si>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</si>
  <si>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</si>
  <si>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</si>
  <si>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</si>
  <si>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</si>
  <si>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</si>
  <si>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</si>
  <si>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</si>
  <si>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</si>
  <si>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</si>
  <si>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</si>
  <si>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</si>
  <si>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</si>
  <si>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</si>
  <si>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</si>
  <si>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</si>
  <si>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</si>
  <si>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</si>
  <si>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</si>
  <si>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</si>
  <si>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</si>
  <si>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</si>
  <si>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</si>
  <si>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</si>
  <si>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</si>
  <si>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</si>
  <si>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</si>
  <si>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</si>
  <si>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</si>
  <si>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</si>
  <si>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</si>
  <si>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</si>
  <si>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</si>
  <si>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</si>
  <si>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</si>
  <si>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</si>
  <si>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</si>
  <si>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</si>
  <si>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</si>
  <si>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</si>
  <si>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</si>
  <si>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</si>
  <si>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</si>
  <si>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</si>
  <si>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</si>
  <si>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</si>
  <si>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</si>
  <si>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</si>
  <si>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</si>
  <si>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</si>
  <si>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</si>
  <si>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</si>
  <si>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</si>
  <si>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</si>
  <si>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</si>
  <si>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</si>
  <si>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</si>
  <si>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</si>
  <si>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</si>
  <si>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</si>
  <si>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</si>
  <si>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</si>
  <si>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</si>
  <si>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</si>
  <si>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</si>
  <si>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</si>
  <si>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</si>
  <si>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</si>
  <si>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</si>
  <si>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</si>
  <si>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</si>
  <si>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</si>
  <si>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</si>
  <si>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</si>
  <si>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</si>
  <si>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</si>
  <si>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</si>
  <si>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</si>
  <si>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</si>
  <si>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</si>
  <si>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</si>
  <si>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</si>
  <si>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</si>
  <si>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</si>
  <si>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</si>
  <si>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</si>
  <si>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</si>
  <si>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</si>
  <si>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</si>
  <si>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</si>
  <si>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</si>
  <si>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</si>
  <si>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</si>
  <si>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</si>
  <si>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</si>
  <si>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</si>
  <si>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</si>
  <si>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</si>
  <si>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</si>
  <si>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</si>
  <si>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</si>
  <si>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</si>
  <si>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</si>
  <si>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</si>
  <si>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</si>
  <si>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</si>
  <si>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</si>
  <si>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</si>
  <si>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</si>
  <si>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</si>
  <si>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</si>
  <si>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</si>
  <si>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</si>
  <si>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</si>
  <si>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</si>
  <si>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</si>
  <si>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</si>
  <si>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</si>
  <si>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</si>
  <si>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</si>
  <si>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</si>
  <si>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</si>
  <si>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</si>
  <si>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</si>
  <si>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</si>
  <si>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</si>
  <si>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</si>
  <si>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</si>
  <si>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</si>
  <si>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</si>
  <si>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</si>
  <si>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</si>
  <si>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</si>
  <si>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</si>
  <si>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</si>
  <si>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</si>
  <si>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</si>
  <si>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</si>
  <si>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</si>
  <si>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</si>
  <si>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</si>
  <si>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</si>
  <si>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</si>
  <si>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</si>
  <si>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</si>
  <si>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</si>
  <si>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</si>
  <si>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</si>
  <si>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</si>
  <si>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</si>
  <si>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</si>
  <si>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</si>
  <si>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</si>
  <si>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</si>
  <si>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</si>
  <si>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</si>
  <si>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</si>
  <si>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</si>
  <si>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</si>
  <si>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</si>
  <si>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</si>
  <si>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</si>
  <si>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</si>
  <si>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</si>
  <si>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</si>
  <si>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</si>
  <si>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</si>
  <si>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</si>
  <si>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</si>
  <si>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</si>
  <si>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</si>
  <si>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</si>
  <si>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</si>
  <si>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</si>
  <si>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</si>
  <si>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</si>
  <si>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</si>
  <si>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</si>
  <si>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</si>
  <si>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</si>
  <si>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</si>
  <si>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</si>
  <si>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</si>
  <si>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</si>
  <si>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</si>
  <si>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</si>
  <si>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</si>
  <si>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</si>
  <si>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</si>
  <si>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</si>
  <si>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</si>
  <si>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</si>
  <si>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</si>
  <si>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</si>
  <si>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</si>
  <si>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</si>
  <si>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</si>
  <si>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</si>
  <si>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</si>
  <si>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</si>
  <si>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</si>
  <si>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</si>
  <si>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</si>
  <si>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</si>
  <si>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</si>
  <si>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</si>
  <si>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</si>
  <si>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</si>
  <si>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</si>
  <si>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</si>
  <si>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</si>
  <si>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</si>
  <si>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</si>
  <si>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</si>
  <si>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</si>
  <si>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</si>
  <si>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</si>
  <si>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</si>
  <si>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</si>
  <si>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</si>
  <si>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</si>
  <si>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</si>
  <si>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</si>
  <si>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</si>
  <si>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</si>
  <si>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</si>
  <si>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</si>
  <si>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</si>
  <si>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</si>
  <si>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</si>
  <si>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</si>
  <si>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</si>
  <si>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</si>
  <si>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</si>
  <si>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</si>
  <si>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</si>
  <si>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</si>
  <si>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</si>
  <si>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</si>
  <si>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</si>
  <si>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</si>
  <si>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</si>
  <si>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</si>
  <si>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</si>
  <si>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</si>
  <si>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</si>
  <si>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</si>
  <si>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</si>
  <si>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</si>
  <si>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</si>
  <si>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</si>
  <si>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</si>
  <si>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</si>
  <si>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</si>
  <si>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</si>
  <si>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</si>
  <si>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</si>
  <si>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</si>
  <si>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</si>
  <si>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</si>
  <si>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</si>
  <si>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</si>
  <si>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</si>
  <si>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</si>
  <si>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</si>
  <si>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</si>
  <si>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</si>
  <si>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</si>
  <si>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</si>
  <si>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</si>
  <si>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</si>
  <si>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</si>
  <si>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</si>
  <si>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</si>
  <si>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</si>
  <si>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</si>
  <si>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</si>
  <si>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</si>
  <si>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</si>
  <si>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</si>
  <si>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</si>
  <si>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</si>
  <si>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</si>
  <si>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</si>
  <si>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</si>
  <si>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</si>
  <si>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</si>
  <si>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</si>
  <si>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</si>
  <si>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</si>
  <si>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</si>
  <si>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</si>
  <si>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</si>
  <si>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</si>
  <si>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</si>
  <si>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</si>
  <si>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</si>
  <si>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</si>
  <si>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</si>
  <si>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</si>
  <si>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</si>
  <si>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</si>
  <si>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</si>
  <si>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</si>
  <si>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</si>
  <si>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</si>
  <si>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</si>
  <si>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</si>
  <si>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</si>
  <si>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</si>
  <si>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</si>
  <si>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</si>
  <si>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</si>
  <si>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</si>
  <si>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</si>
  <si>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</si>
  <si>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</si>
  <si>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</si>
  <si>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</si>
  <si>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</si>
  <si>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</si>
  <si>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</si>
  <si>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</si>
  <si>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</si>
  <si>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</si>
  <si>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</si>
  <si>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</si>
  <si>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</si>
  <si>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</si>
  <si>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</si>
  <si>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</si>
  <si>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</si>
  <si>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</si>
  <si>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</si>
  <si>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</si>
  <si>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</si>
  <si>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</si>
  <si>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</si>
  <si>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</si>
  <si>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</si>
  <si>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</si>
  <si>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</si>
  <si>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</si>
  <si>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</si>
  <si>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</si>
  <si>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</si>
  <si>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</si>
  <si>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</si>
  <si>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</si>
  <si>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</si>
  <si>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</si>
  <si>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</si>
  <si>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</si>
  <si>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</si>
  <si>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</si>
  <si>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</si>
  <si>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</si>
  <si>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</si>
  <si>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</si>
  <si>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</si>
  <si>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</si>
  <si>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</si>
  <si>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</si>
  <si>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</si>
  <si>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</si>
  <si>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</si>
  <si>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</si>
  <si>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</si>
  <si>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</si>
  <si>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</si>
  <si>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</si>
  <si>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</si>
  <si>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</si>
  <si>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</si>
  <si>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</si>
  <si>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</si>
  <si>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</si>
  <si>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</si>
  <si>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</si>
  <si>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</si>
  <si>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</si>
  <si>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</si>
  <si>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</si>
  <si>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</si>
  <si>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</si>
  <si>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</si>
  <si>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</si>
  <si>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</si>
  <si>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</si>
  <si>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</si>
  <si>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</si>
  <si>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</si>
  <si>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</si>
  <si>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</si>
  <si>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</si>
  <si>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</si>
  <si>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</si>
  <si>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</si>
  <si>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</si>
  <si>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</si>
  <si>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</si>
  <si>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</si>
  <si>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</si>
  <si>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</si>
  <si>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</si>
  <si>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</si>
  <si>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</si>
  <si>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</si>
  <si>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</si>
  <si>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</si>
  <si>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</si>
  <si>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</si>
  <si>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</si>
  <si>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</si>
  <si>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</si>
  <si>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</si>
  <si>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</si>
  <si>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</si>
  <si>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</si>
  <si>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</si>
  <si>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</si>
  <si>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</si>
  <si>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</si>
  <si>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</si>
  <si>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</si>
  <si>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</si>
  <si>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</si>
  <si>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</si>
  <si>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</si>
  <si>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</si>
  <si>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</si>
  <si>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</si>
  <si>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</si>
  <si>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</si>
  <si>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</si>
  <si>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</si>
  <si>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</si>
  <si>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</si>
  <si>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</si>
  <si>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</si>
  <si>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</si>
  <si>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</si>
  <si>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</si>
  <si>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</si>
  <si>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</si>
  <si>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</si>
  <si>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</si>
  <si>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</si>
  <si>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</si>
  <si>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</si>
  <si>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</si>
  <si>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</si>
  <si>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</si>
  <si>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</si>
  <si>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</si>
  <si>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</si>
  <si>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</si>
  <si>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</si>
  <si>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</si>
  <si>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</si>
  <si>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</si>
  <si>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</si>
  <si>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</si>
  <si>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</si>
  <si>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</si>
  <si>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</si>
  <si>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</si>
  <si>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</si>
  <si>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</si>
  <si>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</si>
  <si>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</si>
  <si>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</si>
  <si>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</si>
  <si>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</si>
  <si>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</si>
  <si>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</si>
  <si>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</si>
  <si>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</si>
  <si>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</si>
  <si>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</si>
  <si>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</si>
  <si>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</si>
  <si>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</si>
  <si>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</si>
  <si>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</si>
  <si>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</si>
  <si>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</si>
  <si>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</si>
  <si>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</si>
  <si>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</si>
  <si>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</si>
  <si>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</si>
  <si>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</si>
  <si>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</si>
  <si>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</si>
  <si>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</si>
  <si>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</si>
  <si>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</si>
  <si>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</si>
  <si>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</si>
  <si>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</si>
  <si>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</si>
  <si>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</si>
  <si>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</si>
  <si>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</si>
  <si>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</si>
  <si>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</si>
  <si>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</si>
  <si>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</si>
  <si>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</si>
  <si>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</si>
  <si>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</si>
  <si>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</si>
  <si>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</si>
  <si>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</si>
  <si>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</si>
  <si>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</si>
  <si>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</si>
  <si>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</si>
  <si>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</si>
  <si>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</si>
  <si>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</si>
  <si>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</si>
  <si>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</si>
  <si>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</si>
  <si>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</si>
  <si>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</si>
  <si>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</si>
  <si>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</si>
  <si>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</si>
  <si>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</si>
  <si>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</si>
  <si>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</si>
  <si>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</si>
  <si>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</si>
  <si>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</si>
  <si>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</si>
  <si>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</si>
  <si>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</si>
  <si>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</si>
  <si>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</si>
  <si>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</si>
  <si>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</si>
  <si>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</si>
  <si>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</si>
  <si>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</si>
  <si>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</si>
  <si>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</si>
  <si>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</si>
  <si>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</si>
  <si>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</si>
  <si>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</si>
  <si>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</si>
  <si>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</si>
  <si>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</si>
  <si>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</si>
  <si>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</si>
  <si>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</si>
  <si>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</si>
  <si>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</si>
  <si>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</si>
  <si>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</si>
  <si>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</si>
  <si>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</si>
  <si>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</si>
  <si>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</si>
  <si>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</si>
  <si>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</si>
  <si>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</si>
  <si>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</si>
  <si>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</si>
  <si>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</si>
  <si>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</si>
  <si>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</si>
  <si>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</si>
  <si>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</si>
  <si>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</si>
  <si>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</si>
  <si>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</si>
  <si>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</si>
  <si>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</si>
  <si>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</si>
  <si>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</si>
  <si>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</si>
  <si>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</si>
  <si>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</si>
  <si>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</si>
  <si>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</si>
  <si>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</si>
  <si>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</si>
  <si>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</si>
  <si>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</si>
  <si>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</si>
  <si>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</si>
  <si>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</si>
  <si>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</si>
  <si>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</si>
  <si>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</si>
  <si>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</si>
  <si>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</si>
  <si>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</si>
  <si>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</si>
  <si>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</si>
  <si>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</si>
  <si>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</si>
  <si>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</si>
  <si>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</si>
  <si>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</si>
  <si>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</si>
  <si>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</si>
  <si>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</si>
  <si>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</si>
  <si>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</si>
  <si>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</si>
  <si>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</si>
  <si>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</si>
  <si>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</si>
  <si>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</si>
  <si>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</si>
  <si>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</si>
  <si>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</si>
  <si>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</si>
  <si>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</si>
  <si>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</si>
  <si>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</si>
  <si>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</si>
  <si>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</si>
  <si>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</si>
  <si>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</si>
  <si>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</si>
  <si>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</si>
  <si>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</si>
  <si>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</si>
  <si>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</si>
  <si>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</si>
  <si>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</si>
  <si>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</si>
  <si>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</si>
  <si>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</si>
  <si>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</si>
  <si>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</si>
  <si>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</si>
  <si>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</si>
  <si>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</si>
  <si>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</si>
  <si>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</si>
  <si>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</si>
  <si>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</si>
  <si>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</si>
  <si>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</si>
  <si>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</si>
  <si>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</si>
  <si>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</si>
  <si>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</si>
  <si>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</si>
  <si>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</si>
  <si>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</si>
  <si>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</si>
  <si>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</si>
  <si>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</si>
  <si>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</si>
  <si>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</si>
  <si>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</si>
  <si>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</si>
  <si>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</si>
  <si>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</si>
  <si>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</si>
  <si>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</si>
  <si>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</si>
  <si>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</si>
  <si>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</si>
  <si>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</si>
  <si>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</si>
  <si>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</si>
  <si>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</si>
  <si>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</si>
  <si>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</si>
  <si>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</si>
  <si>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</si>
  <si>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</si>
  <si>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</si>
  <si>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</si>
  <si>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</si>
  <si>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</si>
  <si>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</si>
  <si>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</si>
  <si>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</si>
  <si>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</si>
  <si>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</si>
  <si>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</si>
  <si>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</si>
  <si>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</si>
  <si>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</si>
  <si>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</si>
  <si>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</si>
  <si>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</si>
  <si>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</si>
  <si>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</si>
  <si>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</si>
  <si>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</si>
  <si>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</si>
  <si>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</si>
  <si>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</si>
  <si>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</si>
  <si>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</si>
  <si>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</si>
  <si>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</si>
  <si>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</si>
  <si>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</si>
  <si>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</si>
  <si>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</si>
  <si>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</si>
  <si>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</si>
  <si>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</si>
  <si>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</si>
  <si>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</si>
  <si>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</si>
  <si>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</si>
  <si>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</si>
  <si>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</si>
  <si>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</si>
  <si>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</si>
  <si>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</si>
  <si>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</si>
  <si>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</si>
  <si>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</si>
  <si>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</si>
  <si>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</si>
  <si>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</si>
  <si>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</si>
  <si>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</si>
  <si>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</si>
  <si>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</si>
  <si>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</si>
  <si>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</si>
  <si>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</si>
  <si>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</si>
  <si>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</si>
  <si>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</si>
  <si>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</si>
  <si>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</si>
  <si>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</si>
  <si>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</si>
  <si>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</si>
  <si>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</si>
  <si>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</si>
  <si>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</si>
  <si>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</si>
  <si>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</si>
  <si>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</si>
  <si>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</si>
  <si>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</si>
  <si>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</si>
  <si>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</si>
  <si>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</si>
  <si>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</si>
  <si>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</si>
  <si>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</si>
  <si>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</si>
  <si>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</si>
  <si>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</si>
  <si>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</si>
  <si>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</si>
  <si>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</si>
  <si>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</si>
  <si>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</si>
  <si>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</si>
  <si>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</si>
  <si>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</si>
  <si>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</si>
  <si>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</si>
  <si>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</si>
  <si>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</si>
  <si>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</si>
  <si>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</si>
  <si>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</si>
  <si>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</si>
  <si>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</si>
  <si>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</si>
  <si>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</si>
  <si>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</si>
  <si>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</si>
  <si>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</si>
  <si>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</si>
  <si>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</si>
  <si>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</si>
  <si>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</si>
  <si>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</si>
  <si>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</si>
  <si>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</si>
  <si>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</si>
  <si>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</si>
  <si>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</si>
  <si>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</si>
  <si>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</si>
  <si>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</si>
  <si>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</si>
  <si>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</si>
  <si>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</si>
  <si>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</si>
  <si>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</si>
  <si>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</si>
  <si>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</si>
  <si>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</si>
  <si>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</si>
  <si>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</si>
  <si>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</si>
  <si>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</si>
  <si>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</si>
  <si>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</si>
  <si>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</si>
  <si>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</si>
  <si>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</si>
  <si>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</si>
  <si>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</si>
  <si>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</si>
  <si>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</si>
  <si>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</si>
  <si>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</si>
  <si>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</si>
  <si>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</si>
  <si>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</si>
  <si>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</si>
  <si>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</si>
  <si>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</si>
  <si>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</si>
  <si>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</si>
  <si>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</si>
  <si>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</si>
  <si>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</si>
  <si>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</si>
  <si>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</si>
  <si>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</si>
  <si>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</si>
  <si>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</si>
  <si>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</si>
  <si>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</si>
  <si>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</si>
  <si>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</si>
  <si>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</si>
  <si>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</si>
  <si>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</si>
  <si>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</si>
  <si>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</si>
  <si>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</si>
  <si>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</si>
  <si>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</si>
  <si>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</si>
  <si>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</si>
  <si>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</si>
  <si>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</si>
  <si>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</si>
  <si>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</si>
  <si>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</si>
  <si>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</si>
  <si>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</si>
  <si>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</si>
  <si>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</si>
  <si>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</si>
  <si>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</si>
  <si>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</si>
  <si>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</si>
  <si>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</si>
  <si>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</si>
  <si>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</si>
  <si>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</si>
  <si>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</si>
  <si>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</si>
  <si>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</si>
  <si>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</si>
  <si>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</si>
  <si>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</si>
  <si>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</si>
  <si>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</si>
  <si>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</si>
  <si>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</si>
  <si>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</si>
  <si>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</si>
  <si>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</si>
  <si>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</si>
  <si>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</si>
  <si>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</si>
  <si>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</si>
  <si>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</si>
  <si>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</si>
  <si>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</si>
  <si>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</si>
  <si>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</si>
  <si>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</si>
  <si>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</si>
  <si>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</si>
  <si>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</si>
  <si>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</si>
  <si>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</si>
  <si>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</si>
  <si>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</si>
  <si>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</si>
  <si>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</si>
  <si>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</si>
  <si>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</si>
  <si>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</si>
  <si>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</si>
  <si>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</si>
  <si>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</si>
  <si>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</si>
  <si>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</si>
  <si>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</si>
  <si>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</si>
  <si>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</si>
  <si>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</si>
  <si>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</si>
  <si>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</si>
  <si>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</si>
  <si>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</si>
  <si>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</si>
  <si>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</si>
  <si>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</si>
  <si>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</si>
  <si>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</si>
  <si>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</si>
  <si>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</si>
  <si>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</si>
  <si>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</si>
  <si>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</si>
  <si>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</si>
  <si>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</si>
  <si>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</si>
  <si>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</si>
  <si>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</si>
  <si>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</si>
  <si>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</si>
  <si>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</si>
  <si>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</si>
  <si>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</si>
  <si>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</si>
  <si>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</si>
  <si>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</si>
  <si>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</si>
  <si>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</si>
  <si>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</si>
  <si>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</si>
  <si>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</si>
  <si>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</si>
  <si>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</si>
  <si>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</si>
  <si>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</si>
  <si>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</si>
  <si>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</si>
  <si>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</si>
  <si>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</si>
  <si>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</si>
  <si>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</si>
  <si>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</si>
  <si>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</si>
  <si>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</si>
  <si>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</si>
  <si>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</si>
  <si>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</si>
  <si>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</si>
  <si>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</si>
  <si>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</si>
  <si>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</si>
  <si>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</si>
  <si>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</si>
  <si>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</si>
  <si>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</si>
  <si>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</si>
  <si>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</si>
  <si>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</si>
  <si>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</si>
  <si>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</si>
  <si>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</si>
  <si>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</si>
  <si>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</si>
  <si>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</si>
  <si>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</si>
  <si>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</si>
  <si>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</si>
  <si>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</si>
  <si>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</si>
  <si>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</si>
  <si>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</si>
  <si>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</si>
  <si>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</si>
  <si>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</si>
  <si>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</si>
  <si>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</si>
  <si>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</si>
  <si>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</si>
  <si>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</si>
  <si>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</si>
  <si>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</si>
  <si>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</si>
  <si>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</si>
  <si>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</si>
  <si>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</si>
  <si>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</si>
  <si>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</si>
  <si>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</si>
  <si>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</si>
  <si>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</si>
  <si>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</si>
  <si>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</si>
  <si>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</si>
  <si>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</si>
  <si>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</si>
  <si>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</si>
  <si>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</si>
  <si>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</si>
  <si>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</si>
  <si>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</si>
  <si>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</si>
  <si>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</si>
  <si>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</si>
  <si>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</si>
  <si>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</si>
  <si>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</si>
  <si>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</si>
  <si>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</si>
  <si>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</si>
  <si>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</si>
  <si>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</si>
  <si>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</si>
  <si>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</si>
  <si>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</si>
  <si>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</si>
  <si>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</si>
  <si>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</si>
  <si>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</si>
  <si>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</si>
  <si>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</si>
  <si>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</si>
  <si>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</si>
  <si>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</si>
  <si>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</si>
  <si>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</si>
  <si>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</si>
  <si>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</si>
  <si>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</si>
  <si>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</si>
  <si>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</si>
  <si>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</si>
  <si>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</si>
  <si>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</si>
  <si>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</si>
  <si>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</si>
  <si>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</si>
  <si>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</si>
  <si>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</si>
  <si>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</si>
  <si>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</si>
  <si>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</si>
  <si>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</si>
  <si>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</si>
  <si>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</si>
  <si>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</si>
  <si>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</si>
  <si>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</si>
  <si>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</si>
  <si>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</si>
  <si>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</si>
  <si>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</si>
  <si>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</si>
  <si>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</si>
  <si>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</si>
  <si>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</si>
  <si>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</si>
  <si>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</si>
  <si>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</si>
  <si>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</si>
  <si>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</si>
  <si>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</si>
  <si>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</si>
  <si>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</si>
  <si>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</si>
  <si>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</si>
  <si>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</si>
  <si>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</si>
  <si>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</si>
  <si>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</si>
  <si>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</si>
  <si>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</si>
  <si>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</si>
  <si>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</si>
  <si>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</si>
  <si>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</si>
  <si>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</si>
  <si>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</si>
  <si>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</si>
  <si>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</si>
  <si>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</si>
  <si>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</si>
  <si>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</si>
  <si>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</si>
  <si>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</si>
  <si>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</si>
  <si>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</si>
  <si>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</si>
  <si>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</si>
  <si>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</si>
  <si>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</si>
  <si>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</si>
  <si>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</si>
  <si>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</si>
  <si>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</si>
  <si>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</si>
  <si>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</si>
  <si>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</si>
  <si>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</si>
  <si>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</si>
  <si>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</si>
  <si>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</si>
  <si>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</si>
  <si>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</si>
  <si>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</si>
  <si>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</si>
  <si>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</si>
  <si>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</si>
  <si>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</si>
  <si>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</si>
  <si>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</si>
  <si>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</si>
  <si>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</si>
  <si>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</si>
  <si>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</si>
  <si>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</si>
  <si>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</si>
  <si>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</si>
  <si>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</si>
  <si>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</si>
  <si>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</si>
  <si>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</si>
  <si>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</si>
  <si>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</si>
  <si>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</si>
  <si>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</si>
  <si>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</si>
  <si>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</si>
  <si>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</si>
  <si>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</si>
  <si>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</si>
  <si>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</si>
  <si>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</si>
  <si>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</si>
  <si>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</si>
  <si>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</si>
  <si>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</si>
  <si>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</si>
  <si>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</si>
  <si>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</si>
  <si>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</si>
  <si>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</si>
  <si>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</si>
  <si>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</si>
  <si>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</si>
  <si>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</si>
  <si>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</si>
  <si>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</si>
  <si>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</si>
  <si>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</si>
  <si>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</si>
  <si>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</si>
  <si>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</si>
  <si>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</si>
  <si>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</si>
  <si>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</si>
  <si>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</si>
  <si>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</si>
  <si>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</si>
  <si>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</si>
  <si>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</si>
  <si>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</si>
  <si>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</si>
  <si>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</si>
  <si>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</si>
  <si>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</si>
  <si>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</si>
  <si>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</si>
  <si>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</si>
  <si>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</si>
  <si>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</si>
  <si>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</si>
  <si>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</si>
  <si>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</si>
  <si>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</si>
  <si>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</si>
  <si>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</si>
  <si>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</si>
  <si>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</si>
  <si>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</si>
  <si>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</si>
  <si>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</si>
  <si>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</si>
  <si>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</si>
  <si>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</si>
  <si>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</si>
  <si>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</si>
  <si>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</si>
  <si>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</si>
  <si>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</si>
  <si>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</si>
  <si>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</si>
  <si>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</si>
  <si>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</si>
  <si>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</si>
  <si>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</si>
  <si>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</si>
  <si>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</si>
  <si>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</si>
  <si>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</si>
  <si>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</si>
  <si>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</si>
  <si>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</si>
  <si>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</si>
  <si>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</si>
  <si>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</si>
  <si>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</si>
  <si>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</si>
  <si>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</si>
  <si>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</si>
  <si>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</si>
  <si>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</si>
  <si>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</si>
  <si>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</si>
  <si>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</si>
  <si>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</si>
  <si>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</si>
  <si>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</si>
  <si>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</si>
  <si>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</si>
  <si>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</si>
  <si>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</si>
  <si>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</si>
  <si>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</si>
  <si>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</si>
  <si>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</si>
  <si>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</si>
  <si>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</si>
  <si>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</si>
  <si>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</si>
  <si>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</si>
  <si>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</si>
  <si>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</si>
  <si>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</si>
  <si>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</si>
  <si>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</si>
  <si>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</si>
  <si>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</si>
  <si>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</si>
  <si>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</si>
  <si>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</si>
  <si>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</si>
  <si>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</si>
  <si>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</si>
  <si>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</si>
  <si>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</si>
  <si>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</si>
  <si>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</si>
  <si>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</si>
  <si>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</si>
  <si>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</si>
  <si>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</si>
  <si>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</si>
  <si>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</si>
  <si>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</si>
  <si>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</si>
  <si>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</si>
  <si>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</si>
  <si>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</si>
  <si>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</si>
  <si>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</si>
  <si>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</si>
  <si>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</si>
  <si>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</si>
  <si>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</si>
  <si>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</si>
  <si>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</si>
  <si>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</si>
  <si>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</si>
  <si>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</si>
  <si>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</si>
  <si>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</si>
  <si>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</si>
  <si>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</si>
  <si>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</si>
  <si>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</si>
  <si>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</si>
  <si>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</si>
  <si>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</si>
  <si>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</si>
  <si>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</si>
  <si>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</si>
  <si>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</si>
  <si>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</si>
  <si>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</si>
  <si>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</si>
  <si>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</si>
  <si>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</si>
  <si>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</si>
  <si>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</si>
  <si>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</si>
  <si>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</si>
  <si>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</si>
  <si>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</si>
  <si>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</si>
  <si>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</si>
  <si>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</si>
  <si>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</si>
  <si>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</si>
  <si>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</si>
  <si>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</si>
  <si>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</si>
  <si>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</si>
  <si>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</si>
  <si>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</si>
  <si>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</si>
  <si>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</si>
  <si>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</si>
  <si>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</si>
  <si>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</si>
  <si>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</si>
  <si>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</si>
  <si>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</si>
  <si>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</si>
  <si>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</si>
  <si>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</si>
  <si>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</si>
  <si>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</si>
  <si>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</si>
  <si>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</si>
  <si>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</si>
  <si>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</si>
  <si>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</si>
  <si>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</si>
  <si>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</si>
  <si>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</si>
  <si>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</si>
  <si>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</si>
  <si>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</si>
  <si>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</si>
  <si>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</si>
  <si>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</si>
  <si>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</si>
  <si>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</si>
  <si>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</si>
  <si>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</si>
  <si>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</si>
  <si>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</si>
  <si>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</si>
  <si>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</si>
  <si>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</si>
  <si>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</si>
  <si>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</si>
  <si>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</si>
  <si>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</si>
  <si>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</si>
  <si>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</si>
  <si>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</si>
  <si>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</si>
  <si>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</si>
  <si>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</si>
  <si>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</si>
  <si>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</si>
  <si>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</si>
  <si>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</si>
  <si>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</si>
  <si>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</si>
  <si>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</si>
  <si>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</si>
  <si>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</si>
  <si>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</si>
  <si>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</si>
  <si>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</si>
  <si>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</si>
  <si>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</si>
  <si>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</si>
  <si>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</si>
  <si>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</si>
  <si>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</si>
  <si>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</si>
  <si>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</si>
  <si>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</si>
  <si>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</si>
  <si>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</si>
  <si>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</si>
  <si>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</si>
  <si>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</si>
  <si>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</si>
  <si>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</si>
  <si>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</si>
  <si>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</si>
  <si>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</si>
  <si>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</si>
  <si>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</si>
  <si>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</si>
  <si>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</si>
  <si>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</si>
  <si>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</si>
  <si>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</si>
  <si>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</si>
  <si>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</si>
  <si>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</si>
  <si>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</si>
  <si>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</si>
  <si>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</si>
  <si>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</si>
  <si>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</si>
  <si>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</si>
  <si>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</si>
  <si>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</si>
  <si>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</si>
  <si>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</si>
  <si>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</si>
  <si>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</si>
  <si>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</si>
  <si>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</si>
  <si>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</si>
  <si>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</si>
  <si>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</si>
  <si>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</si>
  <si>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</si>
  <si>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</si>
  <si>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</si>
  <si>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</si>
  <si>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</si>
  <si>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</si>
  <si>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</si>
  <si>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</si>
  <si>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</si>
  <si>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</si>
  <si>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</si>
  <si>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</si>
  <si>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</si>
  <si>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</si>
  <si>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</si>
  <si>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</si>
  <si>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</si>
  <si>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</si>
  <si>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</si>
  <si>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</si>
  <si>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</si>
  <si>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</si>
  <si>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</si>
  <si>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</si>
  <si>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</si>
  <si>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</si>
  <si>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</si>
  <si>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</si>
  <si>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</si>
  <si>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</si>
  <si>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</si>
  <si>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</si>
  <si>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</si>
  <si>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</si>
  <si>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</si>
  <si>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</si>
  <si>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</si>
  <si>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</si>
  <si>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</si>
  <si>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</si>
  <si>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</si>
  <si>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</si>
  <si>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</si>
  <si>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</si>
  <si>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</si>
  <si>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</si>
  <si>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</si>
  <si>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</si>
  <si>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</si>
  <si>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</si>
  <si>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</si>
  <si>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</si>
  <si>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</si>
  <si>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</si>
  <si>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</si>
  <si>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</si>
  <si>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</si>
  <si>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</si>
  <si>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</si>
  <si>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</si>
  <si>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</si>
  <si>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</si>
  <si>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</si>
  <si>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</si>
  <si>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</si>
  <si>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</si>
  <si>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</si>
  <si>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</si>
  <si>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</si>
  <si>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</si>
  <si>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</si>
  <si>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</si>
  <si>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</si>
  <si>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</si>
  <si>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</si>
  <si>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</si>
  <si>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</si>
  <si>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</si>
  <si>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</si>
  <si>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</si>
  <si>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</si>
  <si>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</si>
  <si>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</si>
  <si>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</si>
  <si>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</si>
  <si>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</si>
  <si>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</si>
  <si>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</si>
  <si>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</si>
  <si>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</si>
  <si>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</si>
  <si>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</si>
  <si>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</si>
  <si>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</si>
  <si>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</si>
  <si>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</si>
  <si>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</si>
  <si>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</si>
  <si>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</si>
  <si>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</si>
  <si>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</si>
  <si>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</si>
  <si>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</si>
  <si>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</si>
  <si>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</si>
  <si>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</si>
  <si>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</si>
  <si>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</si>
  <si>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</si>
  <si>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</si>
  <si>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</si>
  <si>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</si>
  <si>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</si>
  <si>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</si>
  <si>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</si>
  <si>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</si>
  <si>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</si>
  <si>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</si>
  <si>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</si>
  <si>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</si>
  <si>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</si>
  <si>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</si>
  <si>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</si>
  <si>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</si>
  <si>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</si>
  <si>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</si>
  <si>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</si>
  <si>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</si>
  <si>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</si>
  <si>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</si>
  <si>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</si>
  <si>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</si>
  <si>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</si>
  <si>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</si>
  <si>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</si>
  <si>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</si>
  <si>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</si>
  <si>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</si>
  <si>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</si>
  <si>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</si>
  <si>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</si>
  <si>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</si>
  <si>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</si>
  <si>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</si>
  <si>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</si>
  <si>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</si>
  <si>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</si>
  <si>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</si>
  <si>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</si>
  <si>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</si>
  <si>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</si>
  <si>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</si>
  <si>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</si>
  <si>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</si>
  <si>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</si>
  <si>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</si>
  <si>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</si>
  <si>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</si>
  <si>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</si>
  <si>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</si>
  <si>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</si>
  <si>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</si>
  <si>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</si>
  <si>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</si>
  <si>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</si>
  <si>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</si>
  <si>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</si>
  <si>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</si>
  <si>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</si>
  <si>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</si>
  <si>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</si>
  <si>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</si>
  <si>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</si>
  <si>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</si>
  <si>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</si>
  <si>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</si>
  <si>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</si>
  <si>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</si>
  <si>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</si>
  <si>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</si>
  <si>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</si>
  <si>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</si>
  <si>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</si>
  <si>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</si>
  <si>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</si>
  <si>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</si>
  <si>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</si>
  <si>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</si>
  <si>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</si>
  <si>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</si>
  <si>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</si>
  <si>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</si>
  <si>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</si>
  <si>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</si>
  <si>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</si>
  <si>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</si>
  <si>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</si>
  <si>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</si>
  <si>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</si>
  <si>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</si>
  <si>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</si>
  <si>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</si>
  <si>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</si>
  <si>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</si>
  <si>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</si>
  <si>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</si>
  <si>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</si>
  <si>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</si>
  <si>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</si>
  <si>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</si>
  <si>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</si>
  <si>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</si>
  <si>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</si>
  <si>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</si>
  <si>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</si>
  <si>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</si>
  <si>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</si>
  <si>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</si>
  <si>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</si>
  <si>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</si>
  <si>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</si>
  <si>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</si>
  <si>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</si>
  <si>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</si>
  <si>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</si>
  <si>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</si>
  <si>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</si>
  <si>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</si>
  <si>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</si>
  <si>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</si>
  <si>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</si>
  <si>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</si>
  <si>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</si>
  <si>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</si>
  <si>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</si>
  <si>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</si>
  <si>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</si>
  <si>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</si>
  <si>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</si>
  <si>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</si>
  <si>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</si>
  <si>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</si>
  <si>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</si>
  <si>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</si>
  <si>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</si>
  <si>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</si>
  <si>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</si>
  <si>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</si>
  <si>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</si>
  <si>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</si>
  <si>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</si>
  <si>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</si>
  <si>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</si>
  <si>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</si>
  <si>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</si>
  <si>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</si>
  <si>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</si>
  <si>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</si>
  <si>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</si>
  <si>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</si>
  <si>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</si>
  <si>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</si>
  <si>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</si>
  <si>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</si>
  <si>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</si>
  <si>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</si>
  <si>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</si>
  <si>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</si>
  <si>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</si>
  <si>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</si>
  <si>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</si>
  <si>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</si>
  <si>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</si>
  <si>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</si>
  <si>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</si>
  <si>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</si>
  <si>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</si>
  <si>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</si>
  <si>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</si>
  <si>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</si>
  <si>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</si>
  <si>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</si>
  <si>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</si>
  <si>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</si>
  <si>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</si>
  <si>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</si>
  <si>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</si>
  <si>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</si>
  <si>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</si>
  <si>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</si>
  <si>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</si>
  <si>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</si>
  <si>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</si>
  <si>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</si>
  <si>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</si>
  <si>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</si>
  <si>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</si>
  <si>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</si>
  <si>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</si>
  <si>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</si>
  <si>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</si>
  <si>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</si>
  <si>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</si>
  <si>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</si>
  <si>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</si>
  <si>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</si>
  <si>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</si>
  <si>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</si>
  <si>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</si>
  <si>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</si>
  <si>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</si>
  <si>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</si>
  <si>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</si>
  <si>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</si>
  <si>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</si>
  <si>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</si>
  <si>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</si>
  <si>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</si>
  <si>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</si>
  <si>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</si>
  <si>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</si>
  <si>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</si>
  <si>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</si>
  <si>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</si>
  <si>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</si>
  <si>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</si>
  <si>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</si>
  <si>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</si>
  <si>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</si>
  <si>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</si>
  <si>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</si>
  <si>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</si>
  <si>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</si>
  <si>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</si>
  <si>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</si>
  <si>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</si>
  <si>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</si>
  <si>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</si>
  <si>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</si>
  <si>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</si>
  <si>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</si>
  <si>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</si>
  <si>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</si>
  <si>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</si>
  <si>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</si>
  <si>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</si>
  <si>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</si>
  <si>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</si>
  <si>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</si>
  <si>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</si>
  <si>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</si>
  <si>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</si>
  <si>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</si>
  <si>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</si>
  <si>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</si>
  <si>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</si>
  <si>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</si>
  <si>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</si>
  <si>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</si>
  <si>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</si>
  <si>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</si>
  <si>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</si>
  <si>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</si>
  <si>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</si>
  <si>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</si>
  <si>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</si>
  <si>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</si>
  <si>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</si>
  <si>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</si>
  <si>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</si>
  <si>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</si>
  <si>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</si>
  <si>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</si>
  <si>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</si>
  <si>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</si>
  <si>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</si>
  <si>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</si>
  <si>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</si>
  <si>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</si>
  <si>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</si>
  <si>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</si>
  <si>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</si>
  <si>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</si>
  <si>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</si>
  <si>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</si>
  <si>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</si>
  <si>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</si>
  <si>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</si>
  <si>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</si>
  <si>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</si>
  <si>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</si>
  <si>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</si>
  <si>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</si>
  <si>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</si>
  <si>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</si>
  <si>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</si>
  <si>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</si>
  <si>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</si>
  <si>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</si>
  <si>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</si>
  <si>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</si>
  <si>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</si>
  <si>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</si>
  <si>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</si>
  <si>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</si>
  <si>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</si>
  <si>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</si>
  <si>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</si>
  <si>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</si>
  <si>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</si>
  <si>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</si>
  <si>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</si>
  <si>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</si>
  <si>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</si>
  <si>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</si>
  <si>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</si>
  <si>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</si>
  <si>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</si>
  <si>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</si>
  <si>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</si>
  <si>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</si>
  <si>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</si>
  <si>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</si>
  <si>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</si>
  <si>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</si>
  <si>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</si>
  <si>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</si>
  <si>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</si>
  <si>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</si>
  <si>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</si>
  <si>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</si>
  <si>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</si>
  <si>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</si>
  <si>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</si>
  <si>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</si>
  <si>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</si>
  <si>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</si>
  <si>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</si>
  <si>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</si>
  <si>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</si>
  <si>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</si>
  <si>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</si>
  <si>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</si>
  <si>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</si>
  <si>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</si>
  <si>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</si>
  <si>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</si>
  <si>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</si>
  <si>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</si>
  <si>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</si>
  <si>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</si>
  <si>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</si>
  <si>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</si>
  <si>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</si>
  <si>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</si>
  <si>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</si>
  <si>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</si>
  <si>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</si>
  <si>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</si>
  <si>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</si>
  <si>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</si>
  <si>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</si>
  <si>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</si>
  <si>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</si>
  <si>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</si>
  <si>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</si>
  <si>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</si>
  <si>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</si>
  <si>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</si>
  <si>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</si>
  <si>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</si>
  <si>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</si>
  <si>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</si>
  <si>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</si>
  <si>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</si>
  <si>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</si>
  <si>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</si>
  <si>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</si>
  <si>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</si>
  <si>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</si>
  <si>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</si>
  <si>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</si>
  <si>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</si>
  <si>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</si>
  <si>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</si>
  <si>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</si>
  <si>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</si>
  <si>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</si>
  <si>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</si>
  <si>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</si>
  <si>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</si>
  <si>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</si>
  <si>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</si>
  <si>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</si>
  <si>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</si>
  <si>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</si>
  <si>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</si>
  <si>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</si>
  <si>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</si>
  <si>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</si>
  <si>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</si>
  <si>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</si>
  <si>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</si>
  <si>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</si>
  <si>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</si>
  <si>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</si>
  <si>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</si>
  <si>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</si>
  <si>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</si>
  <si>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</si>
  <si>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</si>
  <si>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</si>
  <si>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</si>
  <si>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</si>
  <si>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</si>
  <si>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</si>
  <si>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</si>
  <si>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</si>
  <si>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</si>
  <si>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</si>
  <si>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</si>
  <si>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</si>
  <si>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</si>
  <si>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</si>
  <si>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</si>
  <si>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</si>
  <si>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</si>
  <si>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</si>
  <si>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</si>
  <si>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</si>
  <si>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</si>
  <si>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</si>
  <si>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</si>
  <si>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</si>
  <si>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</si>
  <si>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</si>
  <si>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</si>
  <si>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</si>
  <si>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</si>
  <si>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</si>
  <si>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</si>
  <si>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</si>
  <si>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</si>
  <si>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</si>
  <si>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</si>
  <si>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</si>
  <si>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</si>
  <si>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</si>
  <si>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</si>
  <si>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</si>
  <si>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</si>
  <si>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</si>
  <si>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</si>
  <si>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</si>
  <si>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</si>
  <si>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</si>
  <si>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</si>
  <si>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</si>
  <si>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</si>
  <si>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</si>
  <si>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</si>
  <si>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</si>
  <si>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</si>
  <si>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</si>
  <si>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</si>
  <si>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</si>
  <si>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</si>
  <si>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</si>
  <si>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</si>
  <si>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</si>
  <si>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</si>
  <si>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</si>
  <si>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</si>
  <si>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</si>
  <si>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</si>
  <si>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</si>
  <si>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</si>
  <si>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</si>
  <si>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</si>
  <si>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</si>
  <si>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</si>
  <si>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</si>
  <si>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</si>
  <si>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</si>
  <si>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</si>
  <si>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</si>
  <si>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</si>
  <si>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</si>
  <si>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</si>
  <si>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</si>
  <si>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</si>
  <si>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</si>
  <si>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</si>
  <si>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</si>
  <si>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</si>
  <si>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</si>
  <si>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</si>
  <si>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</si>
  <si>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</si>
  <si>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</si>
  <si>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</si>
  <si>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</si>
  <si>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</si>
  <si>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</si>
  <si>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</si>
  <si>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</si>
  <si>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</si>
  <si>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</si>
  <si>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</si>
  <si>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</si>
  <si>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</si>
  <si>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</si>
  <si>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</si>
  <si>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</si>
  <si>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</si>
  <si>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</si>
  <si>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</si>
  <si>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</si>
  <si>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</si>
  <si>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</si>
  <si>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</si>
  <si>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</si>
  <si>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</si>
  <si>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</si>
  <si>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</si>
  <si>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</si>
  <si>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</si>
  <si>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</si>
  <si>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</si>
  <si>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</si>
  <si>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</si>
  <si>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</si>
  <si>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</si>
  <si>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</si>
  <si>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</si>
  <si>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</si>
  <si>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</si>
  <si>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</si>
  <si>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</si>
  <si>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</si>
  <si>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</si>
  <si>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</si>
  <si>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</si>
  <si>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</si>
  <si>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</si>
  <si>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</si>
  <si>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</si>
  <si>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</si>
  <si>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</si>
  <si>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</si>
  <si>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</si>
  <si>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</si>
  <si>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</si>
  <si>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</si>
  <si>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</si>
  <si>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</si>
  <si>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</si>
  <si>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</si>
  <si>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</si>
  <si>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</si>
  <si>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</si>
  <si>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</si>
  <si>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</si>
  <si>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</si>
  <si>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</si>
  <si>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</si>
  <si>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</si>
  <si>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</si>
  <si>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</si>
  <si>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</si>
  <si>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</si>
  <si>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</si>
  <si>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</si>
  <si>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</si>
  <si>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</si>
  <si>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</si>
  <si>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</si>
  <si>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</si>
  <si>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</si>
  <si>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</si>
  <si>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</si>
  <si>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</si>
  <si>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</si>
  <si>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</si>
  <si>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</si>
  <si>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</si>
  <si>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</si>
  <si>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</si>
  <si>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</si>
  <si>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</si>
  <si>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</si>
  <si>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</si>
  <si>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</si>
  <si>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</si>
  <si>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</si>
  <si>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</si>
  <si>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</si>
  <si>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</si>
  <si>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</si>
  <si>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</si>
  <si>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</si>
  <si>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</si>
  <si>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</si>
  <si>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</si>
  <si>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</si>
  <si>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</si>
  <si>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</si>
  <si>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</si>
  <si>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</si>
  <si>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</si>
  <si>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</si>
  <si>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</si>
  <si>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</si>
  <si>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</si>
  <si>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</si>
  <si>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</si>
  <si>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</si>
  <si>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</si>
  <si>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</si>
  <si>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</si>
  <si>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</si>
  <si>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</si>
  <si>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</si>
  <si>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</si>
  <si>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</si>
  <si>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</si>
  <si>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</si>
  <si>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</si>
  <si>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</si>
  <si>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</si>
  <si>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</si>
  <si>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</si>
  <si>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</si>
  <si>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</si>
  <si>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</si>
  <si>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</si>
  <si>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</si>
  <si>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</si>
  <si>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</si>
  <si>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</si>
  <si>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</si>
  <si>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</si>
  <si>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</si>
  <si>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</si>
  <si>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</si>
  <si>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</si>
  <si>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</si>
  <si>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</si>
  <si>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</si>
  <si>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</si>
  <si>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</si>
  <si>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</si>
  <si>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</si>
  <si>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</si>
  <si>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</si>
  <si>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</si>
  <si>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</si>
  <si>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</si>
  <si>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</si>
  <si>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</si>
  <si>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</si>
  <si>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</si>
  <si>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</si>
  <si>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</si>
  <si>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</si>
  <si>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</si>
  <si>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</si>
  <si>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</si>
  <si>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</si>
  <si>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</si>
  <si>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</si>
  <si>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</si>
  <si>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</si>
  <si>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</si>
  <si>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</si>
  <si>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</si>
  <si>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</si>
  <si>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</si>
  <si>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</si>
  <si>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</si>
  <si>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</si>
  <si>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</si>
  <si>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</si>
  <si>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</si>
  <si>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</si>
  <si>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</si>
  <si>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</si>
  <si>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</si>
  <si>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</si>
  <si>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</si>
  <si>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</si>
  <si>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</si>
  <si>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</si>
  <si>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</si>
  <si>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</si>
  <si>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</si>
  <si>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</si>
  <si>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</si>
  <si>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</si>
  <si>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</si>
  <si>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</si>
  <si>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</si>
  <si>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</si>
  <si>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</si>
  <si>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</si>
  <si>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</si>
  <si>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</si>
  <si>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</si>
  <si>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</si>
  <si>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</si>
  <si>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</si>
  <si>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</si>
  <si>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</si>
  <si>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</si>
  <si>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</si>
  <si>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</si>
  <si>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</si>
  <si>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</si>
  <si>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</si>
  <si>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</si>
  <si>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</si>
  <si>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</si>
  <si>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</si>
  <si>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</si>
  <si>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</si>
  <si>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</si>
  <si>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</si>
  <si>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</si>
  <si>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</si>
  <si>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</si>
  <si>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</si>
  <si>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</si>
  <si>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</si>
  <si>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</si>
  <si>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</si>
  <si>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</si>
  <si>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</si>
  <si>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</si>
  <si>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</si>
  <si>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</si>
  <si>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</si>
  <si>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</si>
  <si>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</si>
  <si>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</si>
  <si>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</si>
  <si>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</si>
  <si>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</si>
  <si>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</si>
  <si>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</si>
  <si>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</si>
  <si>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</si>
  <si>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</si>
  <si>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</si>
  <si>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</si>
  <si>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</si>
  <si>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</si>
  <si>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</si>
  <si>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</si>
  <si>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</si>
  <si>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</si>
  <si>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</si>
  <si>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</si>
  <si>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</si>
  <si>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</si>
  <si>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</si>
  <si>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</si>
  <si>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</si>
  <si>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</si>
  <si>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</si>
  <si>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</si>
  <si>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</si>
  <si>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</si>
  <si>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</si>
  <si>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</si>
  <si>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</si>
  <si>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</si>
  <si>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</si>
  <si>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</si>
  <si>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</si>
  <si>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</si>
  <si>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</si>
  <si>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</si>
  <si>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</si>
  <si>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</si>
  <si>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</si>
  <si>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</si>
  <si>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</si>
  <si>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</si>
  <si>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</si>
  <si>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</si>
  <si>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</si>
  <si>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</si>
  <si>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</si>
  <si>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</si>
  <si>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</si>
  <si>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</si>
  <si>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</si>
  <si>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</si>
  <si>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</si>
  <si>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</si>
  <si>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</si>
  <si>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</si>
  <si>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</si>
  <si>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</si>
  <si>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</si>
  <si>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</si>
  <si>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</si>
  <si>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</si>
  <si>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</si>
  <si>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</si>
  <si>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</si>
  <si>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</si>
  <si>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</si>
  <si>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</si>
  <si>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</si>
  <si>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</si>
  <si>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</si>
  <si>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</si>
  <si>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</si>
  <si>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</si>
  <si>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</si>
  <si>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</si>
  <si>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</si>
  <si>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</si>
  <si>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</si>
  <si>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</si>
  <si>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</si>
  <si>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</si>
  <si>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</si>
  <si>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</si>
  <si>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</si>
  <si>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</si>
  <si>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</si>
  <si>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</si>
  <si>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</si>
  <si>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</si>
  <si>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</si>
  <si>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</si>
  <si>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</si>
  <si>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</si>
  <si>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</si>
  <si>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</si>
  <si>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</si>
  <si>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</si>
  <si>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</si>
  <si>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</si>
  <si>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</si>
  <si>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</si>
  <si>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</si>
  <si>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</si>
  <si>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</si>
  <si>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</si>
  <si>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</si>
  <si>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</si>
  <si>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</si>
  <si>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</si>
  <si>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</si>
  <si>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</si>
  <si>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</si>
  <si>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</si>
  <si>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</si>
  <si>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</si>
  <si>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</si>
  <si>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</si>
  <si>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</si>
  <si>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</si>
  <si>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</si>
  <si>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</si>
  <si>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</si>
  <si>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</si>
  <si>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</si>
  <si>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</si>
  <si>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</si>
  <si>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</si>
  <si>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</si>
  <si>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</si>
  <si>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</si>
  <si>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</si>
  <si>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</si>
  <si>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</si>
  <si>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</si>
  <si>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</si>
  <si>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</si>
  <si>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</si>
  <si>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</si>
  <si>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</si>
  <si>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</si>
  <si>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</si>
  <si>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</si>
  <si>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</si>
  <si>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</si>
  <si>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</si>
  <si>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</si>
  <si>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</si>
  <si>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</si>
  <si>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</si>
  <si>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</si>
  <si>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</si>
  <si>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</si>
  <si>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</si>
  <si>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</si>
  <si>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</si>
  <si>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</si>
  <si>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</si>
  <si>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</si>
  <si>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</si>
  <si>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</si>
  <si>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</si>
  <si>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</si>
  <si>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</si>
  <si>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</si>
  <si>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</si>
  <si>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</si>
  <si>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</si>
  <si>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</si>
  <si>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</si>
  <si>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</si>
  <si>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</si>
  <si>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</si>
  <si>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</si>
  <si>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</si>
  <si>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</si>
  <si>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</si>
  <si>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</si>
  <si>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</si>
  <si>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</si>
  <si>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</si>
  <si>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</si>
  <si>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</si>
  <si>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</si>
  <si>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</si>
  <si>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</si>
  <si>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</si>
  <si>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</si>
  <si>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</si>
  <si>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</si>
  <si>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</si>
  <si>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</si>
  <si>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</si>
  <si>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</si>
  <si>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</si>
  <si>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</si>
  <si>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</si>
  <si>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</si>
  <si>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</si>
  <si>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</si>
  <si>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</si>
  <si>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</si>
  <si>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</si>
  <si>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</si>
  <si>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</si>
  <si>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</si>
  <si>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</si>
  <si>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</si>
  <si>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</si>
  <si>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</si>
  <si>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</si>
  <si>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</si>
  <si>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</si>
  <si>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</si>
  <si>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</si>
  <si>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</si>
  <si>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</si>
  <si>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</si>
  <si>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</si>
  <si>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</si>
  <si>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</si>
  <si>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</si>
  <si>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</si>
  <si>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</si>
  <si>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</si>
  <si>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</si>
  <si>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</si>
  <si>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</si>
  <si>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</si>
  <si>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</si>
  <si>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</si>
  <si>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</si>
  <si>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</si>
  <si>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</si>
  <si>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</si>
  <si>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</si>
  <si>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</si>
  <si>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</si>
  <si>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</si>
  <si>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</si>
  <si>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</si>
  <si>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</si>
  <si>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</si>
  <si>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</si>
  <si>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</si>
  <si>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</si>
  <si>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</si>
  <si>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</si>
  <si>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</si>
  <si>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</si>
  <si>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</si>
  <si>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</si>
  <si>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</si>
  <si>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</si>
  <si>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</si>
  <si>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</si>
  <si>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</si>
  <si>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</si>
  <si>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</si>
  <si>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</si>
  <si>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</si>
  <si>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</si>
  <si>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</si>
  <si>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</si>
  <si>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</si>
  <si>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</si>
  <si>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</si>
  <si>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</si>
  <si>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</si>
  <si>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</si>
  <si>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</si>
  <si>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</si>
  <si>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</si>
  <si>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</si>
  <si>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</si>
  <si>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</si>
  <si>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</si>
  <si>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</si>
  <si>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</si>
  <si>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</si>
  <si>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</si>
  <si>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</si>
  <si>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</si>
  <si>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</si>
  <si>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</si>
  <si>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</si>
  <si>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</si>
  <si>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</si>
  <si>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</si>
  <si>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</si>
  <si>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</si>
  <si>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</si>
  <si>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</si>
  <si>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</si>
  <si>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</si>
  <si>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</si>
  <si>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</si>
  <si>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</si>
  <si>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</si>
  <si>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</si>
  <si>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</si>
  <si>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</si>
  <si>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</si>
  <si>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</si>
  <si>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</si>
  <si>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</si>
  <si>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</si>
  <si>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</si>
  <si>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</si>
  <si>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</si>
  <si>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</si>
  <si>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</si>
  <si>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</si>
  <si>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</si>
  <si>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</si>
  <si>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</si>
  <si>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</si>
  <si>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</si>
  <si>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</si>
  <si>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</si>
  <si>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</si>
  <si>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</si>
  <si>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</si>
  <si>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</si>
  <si>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</si>
  <si>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</si>
  <si>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</si>
  <si>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</si>
  <si>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</si>
  <si>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</si>
  <si>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</si>
  <si>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</si>
  <si>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</si>
  <si>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</si>
  <si>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</si>
  <si>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</si>
  <si>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</si>
  <si>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</si>
  <si>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</si>
  <si>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</si>
  <si>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</si>
  <si>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</si>
  <si>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</si>
  <si>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</si>
  <si>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</si>
  <si>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</si>
  <si>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</si>
  <si>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</si>
  <si>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</si>
  <si>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</si>
  <si>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</si>
  <si>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</si>
  <si>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</si>
  <si>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</si>
  <si>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</si>
  <si>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</si>
  <si>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</si>
  <si>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</si>
  <si>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</si>
  <si>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</si>
  <si>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</si>
  <si>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</si>
  <si>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</si>
  <si>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</si>
  <si>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</si>
  <si>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</si>
  <si>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</si>
  <si>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</si>
  <si>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</si>
  <si>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</si>
  <si>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</si>
  <si>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</si>
  <si>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</si>
  <si>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</si>
  <si>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</si>
  <si>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</si>
  <si>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</si>
  <si>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</si>
  <si>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</si>
  <si>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</si>
  <si>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</si>
  <si>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</si>
  <si>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</si>
  <si>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</si>
  <si>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</si>
  <si>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</si>
  <si>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</si>
  <si>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</si>
  <si>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</si>
  <si>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</si>
  <si>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</si>
  <si>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</si>
  <si>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</si>
  <si>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</si>
  <si>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</si>
  <si>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</si>
  <si>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</si>
  <si>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</si>
  <si>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</si>
  <si>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</si>
  <si>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</si>
  <si>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</si>
  <si>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</si>
  <si>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</si>
  <si>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</si>
  <si>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</si>
  <si>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</si>
  <si>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</si>
  <si>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</si>
  <si>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</si>
  <si>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</si>
  <si>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</si>
  <si>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</si>
  <si>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</si>
  <si>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</si>
  <si>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</si>
  <si>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</si>
  <si>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</si>
  <si>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</si>
  <si>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</si>
  <si>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</si>
  <si>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</si>
  <si>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</si>
  <si>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</si>
  <si>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</si>
  <si>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</si>
  <si>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</si>
  <si>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</si>
  <si>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</si>
  <si>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</si>
  <si>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</si>
  <si>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</si>
  <si>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</si>
  <si>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</si>
  <si>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</si>
  <si>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</si>
  <si>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</si>
  <si>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</si>
  <si>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</si>
  <si>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</si>
  <si>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</si>
  <si>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</si>
  <si>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</si>
  <si>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</si>
  <si>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</si>
  <si>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</si>
  <si>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</si>
  <si>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</si>
  <si>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</si>
  <si>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</si>
  <si>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</si>
  <si>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</si>
  <si>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</si>
  <si>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</si>
  <si>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</si>
  <si>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</si>
  <si>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</si>
  <si>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</si>
  <si>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</si>
  <si>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</si>
  <si>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</si>
  <si>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</si>
  <si>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</si>
  <si>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</si>
  <si>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</si>
  <si>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</si>
  <si>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</si>
  <si>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</si>
  <si>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</si>
  <si>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</si>
  <si>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</si>
  <si>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</si>
  <si>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</si>
  <si>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</si>
  <si>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</si>
  <si>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</si>
  <si>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</si>
  <si>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</si>
  <si>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</si>
  <si>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</si>
  <si>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</si>
  <si>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</si>
  <si>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</si>
  <si>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</si>
  <si>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</si>
  <si>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</si>
  <si>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</si>
  <si>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</si>
  <si>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</si>
  <si>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</si>
  <si>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</si>
  <si>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</si>
  <si>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</si>
  <si>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</si>
  <si>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</si>
  <si>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</si>
  <si>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</si>
  <si>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</si>
  <si>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</si>
  <si>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</si>
  <si>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</si>
  <si>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</si>
  <si>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</si>
  <si>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</si>
  <si>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</si>
  <si>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</si>
  <si>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</si>
  <si>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</si>
  <si>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</si>
  <si>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</si>
  <si>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</si>
  <si>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</si>
  <si>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</si>
  <si>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</si>
  <si>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</si>
  <si>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</si>
  <si>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</si>
  <si>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</si>
  <si>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</si>
  <si>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</si>
  <si>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</si>
  <si>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</si>
  <si>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</si>
  <si>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</si>
  <si>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</si>
  <si>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</si>
  <si>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</si>
  <si>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</si>
  <si>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</si>
  <si>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</si>
  <si>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</si>
  <si>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</si>
  <si>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</si>
  <si>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</si>
  <si>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</si>
  <si>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</si>
  <si>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</si>
  <si>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</si>
  <si>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</si>
  <si>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</si>
  <si>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</si>
  <si>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</si>
  <si>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</si>
  <si>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</si>
  <si>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</si>
  <si>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</si>
  <si>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</si>
  <si>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</si>
  <si>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</si>
  <si>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</si>
  <si>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</si>
  <si>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</si>
  <si>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</si>
  <si>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</si>
  <si>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</si>
  <si>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</si>
  <si>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</si>
  <si>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</si>
  <si>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</si>
  <si>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</si>
  <si>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</si>
  <si>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</si>
  <si>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</si>
  <si>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</si>
  <si>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</si>
  <si>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</si>
  <si>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</si>
  <si>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</si>
  <si>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</si>
  <si>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</si>
  <si>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</si>
  <si>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</si>
  <si>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</si>
  <si>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</si>
  <si>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</si>
  <si>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</si>
  <si>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</si>
  <si>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</si>
  <si>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</si>
  <si>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</si>
  <si>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</si>
  <si>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</si>
  <si>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</si>
  <si>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</si>
  <si>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</si>
  <si>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</si>
  <si>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</si>
  <si>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</si>
  <si>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</si>
  <si>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</si>
  <si>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</si>
  <si>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</si>
  <si>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</si>
  <si>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</si>
  <si>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</si>
  <si>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</si>
  <si>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</si>
  <si>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</si>
  <si>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</si>
  <si>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</si>
  <si>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</si>
  <si>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</si>
  <si>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</si>
  <si>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</si>
  <si>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</si>
  <si>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</si>
  <si>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</si>
  <si>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</si>
  <si>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</si>
  <si>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</si>
  <si>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</si>
  <si>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</si>
  <si>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</si>
  <si>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</si>
  <si>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</si>
  <si>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</si>
  <si>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</si>
  <si>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</si>
  <si>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</si>
  <si>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</si>
  <si>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</si>
  <si>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</si>
  <si>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</si>
  <si>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</si>
  <si>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</si>
  <si>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</si>
  <si>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</si>
  <si>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</si>
  <si>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</si>
  <si>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</si>
  <si>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</si>
  <si>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</si>
  <si>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</si>
  <si>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</si>
  <si>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</si>
  <si>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</si>
  <si>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</si>
  <si>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</si>
  <si>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</si>
  <si>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</si>
  <si>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</si>
  <si>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</si>
  <si>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</si>
  <si>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</si>
  <si>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</si>
  <si>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</si>
  <si>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</si>
  <si>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</si>
  <si>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</si>
  <si>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</si>
  <si>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</si>
  <si>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</si>
  <si>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</si>
  <si>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</si>
  <si>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</si>
  <si>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</si>
  <si>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</si>
  <si>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</si>
  <si>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</si>
  <si>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</si>
  <si>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</si>
  <si>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</si>
  <si>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</si>
  <si>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</si>
  <si>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</si>
  <si>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</si>
  <si>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</si>
  <si>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</si>
  <si>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</si>
  <si>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</si>
  <si>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</si>
  <si>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</si>
  <si>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</si>
  <si>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</si>
  <si>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</si>
  <si>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</si>
  <si>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</si>
  <si>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</si>
  <si>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</si>
  <si>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</si>
  <si>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</si>
  <si>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</si>
  <si>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</si>
  <si>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</si>
  <si>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</si>
  <si>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</si>
  <si>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</si>
  <si>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</si>
  <si>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</si>
  <si>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</si>
  <si>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</si>
  <si>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</si>
  <si>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</si>
  <si>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</si>
  <si>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</si>
  <si>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</si>
  <si>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</si>
  <si>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</si>
  <si>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</si>
  <si>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</si>
  <si>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</si>
  <si>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</si>
  <si>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</si>
  <si>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</si>
  <si>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</si>
  <si>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</si>
  <si>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</si>
  <si>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</si>
  <si>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</si>
  <si>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</si>
  <si>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</si>
  <si>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</si>
  <si>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</si>
  <si>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</si>
  <si>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</si>
  <si>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</si>
  <si>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</si>
  <si>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</si>
  <si>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</si>
  <si>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</si>
  <si>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</si>
  <si>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</si>
  <si>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</si>
  <si>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</si>
  <si>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</si>
  <si>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</si>
  <si>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</si>
  <si>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</si>
  <si>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</si>
  <si>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</si>
  <si>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</si>
  <si>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</si>
  <si>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</si>
  <si>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</si>
  <si>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</si>
  <si>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</si>
  <si>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</si>
  <si>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</si>
  <si>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</si>
  <si>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</si>
  <si>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</si>
  <si>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</si>
  <si>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</si>
  <si>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</si>
  <si>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</si>
  <si>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</si>
  <si>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</si>
  <si>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</si>
  <si>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</si>
  <si>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</si>
  <si>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</si>
  <si>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</si>
  <si>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</si>
  <si>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</si>
  <si>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</si>
  <si>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</si>
  <si>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</si>
  <si>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</si>
  <si>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</si>
  <si>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</si>
  <si>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</si>
  <si>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</si>
  <si>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</si>
  <si>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</si>
  <si>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</si>
  <si>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</si>
  <si>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</si>
  <si>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</si>
  <si>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</si>
  <si>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</si>
  <si>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</si>
  <si>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</si>
  <si>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</si>
  <si>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</si>
  <si>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</si>
  <si>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</si>
  <si>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</si>
  <si>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</si>
  <si>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</si>
  <si>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</si>
  <si>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</si>
  <si>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</si>
  <si>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</si>
  <si>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</si>
  <si>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</si>
  <si>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</si>
  <si>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</si>
  <si>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</si>
  <si>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</si>
  <si>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</si>
  <si>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</si>
  <si>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</si>
  <si>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</si>
  <si>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</si>
  <si>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</si>
  <si>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</si>
  <si>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</si>
  <si>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</si>
  <si>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</si>
  <si>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</si>
  <si>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</si>
  <si>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</si>
  <si>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</si>
  <si>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</si>
  <si>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</si>
  <si>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</si>
  <si>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</si>
  <si>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</si>
  <si>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</si>
  <si>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</si>
  <si>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</si>
  <si>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</si>
  <si>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</si>
  <si>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</si>
  <si>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</si>
  <si>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</si>
  <si>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</si>
  <si>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</si>
  <si>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</si>
  <si>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</si>
  <si>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</si>
  <si>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</si>
  <si>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</si>
  <si>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</si>
  <si>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</si>
  <si>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</si>
  <si>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</si>
  <si>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</si>
  <si>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</si>
  <si>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</si>
  <si>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</si>
  <si>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</si>
  <si>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</si>
  <si>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</si>
  <si>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</si>
  <si>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</si>
  <si>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</si>
  <si>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</si>
  <si>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</si>
  <si>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</si>
  <si>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</si>
  <si>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</si>
  <si>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</si>
  <si>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</si>
  <si>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</si>
  <si>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</si>
  <si>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</si>
  <si>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</si>
  <si>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</si>
  <si>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</si>
  <si>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</si>
  <si>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</si>
  <si>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</si>
  <si>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</si>
  <si>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</si>
  <si>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</si>
  <si>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</si>
  <si>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</si>
  <si>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</si>
  <si>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</si>
  <si>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</si>
  <si>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</si>
  <si>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</si>
  <si>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</si>
  <si>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</si>
  <si>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</si>
  <si>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</si>
  <si>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</si>
  <si>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</si>
  <si>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</si>
  <si>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</si>
  <si>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</si>
  <si>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</si>
  <si>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</si>
  <si>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</si>
  <si>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</si>
  <si>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</si>
  <si>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</si>
  <si>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</si>
  <si>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</si>
  <si>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</si>
  <si>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</si>
  <si>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</si>
  <si>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</si>
  <si>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</si>
  <si>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</si>
  <si>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</si>
  <si>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</si>
  <si>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</si>
  <si>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</si>
  <si>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</si>
  <si>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</si>
  <si>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</si>
  <si>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</si>
  <si>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</si>
  <si>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</si>
  <si>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</si>
  <si>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</si>
  <si>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</si>
  <si>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</si>
  <si>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</si>
  <si>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</si>
  <si>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</si>
  <si>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</si>
  <si>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</si>
  <si>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</si>
  <si>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</si>
  <si>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</si>
  <si>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</si>
  <si>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</si>
  <si>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</si>
  <si>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</si>
  <si>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</si>
  <si>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</si>
  <si>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</si>
  <si>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</si>
  <si>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</si>
  <si>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</si>
  <si>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</si>
  <si>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</si>
  <si>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</si>
  <si>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</si>
  <si>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</si>
  <si>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</si>
  <si>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</si>
  <si>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</si>
  <si>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</si>
  <si>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</si>
  <si>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</si>
  <si>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</si>
  <si>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</si>
  <si>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</si>
  <si>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</si>
  <si>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</si>
  <si>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</si>
  <si>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</si>
  <si>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</si>
  <si>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</si>
  <si>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</si>
  <si>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</si>
  <si>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</si>
  <si>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</si>
  <si>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</si>
  <si>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</si>
  <si>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</si>
  <si>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</si>
  <si>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</si>
  <si>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</si>
  <si>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</si>
  <si>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</si>
  <si>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</si>
  <si>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</si>
  <si>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</si>
  <si>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</si>
  <si>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</si>
  <si>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</si>
  <si>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</si>
  <si>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</si>
  <si>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</si>
  <si>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</si>
  <si>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</si>
  <si>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</si>
  <si>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</si>
  <si>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</si>
  <si>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</si>
  <si>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</si>
  <si>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</si>
  <si>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</si>
  <si>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</si>
  <si>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</si>
  <si>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</si>
  <si>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</si>
  <si>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</si>
  <si>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</si>
  <si>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</si>
  <si>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</si>
  <si>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</si>
  <si>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</si>
  <si>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</si>
  <si>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</si>
  <si>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</si>
  <si>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</si>
  <si>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</si>
  <si>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</si>
  <si>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</si>
  <si>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</si>
  <si>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</si>
  <si>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</si>
  <si>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</si>
  <si>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</si>
  <si>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</si>
  <si>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</si>
  <si>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</si>
  <si>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</si>
  <si>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</si>
  <si>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</si>
  <si>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</si>
  <si>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</si>
  <si>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</si>
  <si>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</si>
  <si>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</si>
  <si>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</si>
  <si>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</si>
  <si>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</si>
  <si>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</si>
  <si>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</si>
  <si>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</si>
  <si>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</si>
  <si>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</si>
  <si>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</si>
  <si>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</si>
  <si>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</si>
  <si>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</si>
  <si>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</si>
  <si>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</si>
  <si>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</si>
  <si>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</si>
  <si>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</si>
  <si>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</si>
  <si>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</si>
  <si>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</si>
  <si>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</si>
  <si>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</si>
  <si>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</si>
  <si>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</si>
  <si>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</si>
  <si>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</si>
  <si>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</si>
  <si>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</si>
  <si>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</si>
  <si>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</si>
  <si>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</si>
  <si>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</si>
  <si>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</si>
  <si>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</si>
  <si>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</si>
  <si>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</si>
  <si>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</si>
  <si>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</si>
  <si>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</si>
  <si>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</si>
  <si>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</si>
  <si>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</si>
  <si>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</si>
  <si>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</si>
  <si>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</si>
  <si>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</si>
  <si>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</si>
  <si>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</si>
  <si>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</si>
  <si>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</si>
  <si>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</si>
  <si>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</si>
  <si>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</si>
  <si>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</si>
  <si>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</si>
  <si>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</si>
  <si>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</si>
  <si>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</si>
  <si>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</si>
  <si>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</si>
  <si>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</si>
  <si>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</si>
  <si>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</si>
  <si>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</si>
  <si>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</si>
  <si>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</si>
  <si>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</si>
  <si>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</si>
  <si>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</si>
  <si>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</si>
  <si>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</si>
  <si>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</si>
  <si>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</si>
  <si>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</si>
  <si>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</si>
  <si>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</si>
  <si>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</si>
  <si>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</si>
  <si>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</si>
  <si>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</si>
  <si>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</si>
  <si>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</si>
  <si>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</si>
  <si>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</si>
  <si>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</si>
  <si>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</si>
  <si>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</si>
  <si>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</si>
  <si>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</si>
  <si>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</si>
  <si>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</si>
  <si>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</si>
  <si>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</si>
  <si>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</si>
  <si>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</si>
  <si>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</si>
  <si>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</si>
  <si>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</si>
  <si>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</si>
  <si>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</si>
  <si>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</si>
  <si>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</si>
  <si>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</si>
  <si>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</si>
  <si>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</si>
  <si>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</si>
  <si>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</si>
  <si>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</si>
  <si>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</si>
  <si>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</si>
  <si>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</si>
  <si>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</si>
  <si>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</si>
  <si>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</si>
  <si>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</si>
  <si>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</si>
  <si>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</si>
  <si>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</si>
  <si>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</si>
  <si>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</si>
  <si>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</si>
  <si>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</si>
  <si>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</si>
  <si>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</si>
  <si>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</si>
  <si>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</si>
  <si>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</si>
  <si>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</si>
  <si>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</si>
  <si>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</si>
  <si>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</si>
  <si>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</si>
  <si>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</si>
  <si>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</si>
  <si>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</si>
  <si>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</si>
  <si>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</si>
  <si>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</si>
  <si>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</si>
  <si>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</si>
  <si>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</si>
  <si>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</si>
  <si>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</si>
  <si>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</si>
  <si>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</si>
  <si>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</si>
  <si>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</si>
  <si>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</si>
  <si>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</si>
  <si>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</si>
  <si>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</si>
  <si>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</si>
  <si>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</si>
  <si>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</si>
  <si>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</si>
  <si>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</si>
  <si>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</si>
  <si>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</si>
  <si>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</si>
  <si>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</si>
  <si>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</si>
  <si>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</si>
  <si>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</si>
  <si>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</si>
  <si>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</si>
  <si>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</si>
  <si>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</si>
  <si>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</si>
  <si>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</si>
  <si>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</si>
  <si>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</si>
  <si>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</si>
  <si>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</si>
  <si>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</si>
  <si>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</si>
  <si>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</si>
  <si>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</si>
  <si>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</si>
  <si>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</si>
  <si>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</si>
  <si>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</si>
  <si>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</si>
  <si>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</si>
  <si>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</si>
  <si>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</si>
  <si>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</si>
  <si>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</si>
  <si>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</si>
  <si>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</si>
  <si>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</si>
  <si>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</si>
  <si>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</si>
  <si>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</si>
  <si>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</si>
  <si>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</si>
  <si>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</si>
  <si>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</si>
  <si>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</si>
  <si>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</si>
  <si>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</si>
  <si>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</si>
  <si>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</si>
  <si>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</si>
  <si>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</si>
  <si>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</si>
  <si>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</si>
  <si>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</si>
  <si>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</si>
  <si>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</si>
  <si>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</si>
  <si>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</si>
  <si>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</si>
  <si>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</si>
  <si>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</si>
  <si>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</si>
  <si>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</si>
  <si>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</si>
  <si>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</si>
  <si>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</si>
  <si>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</si>
  <si>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</si>
  <si>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</si>
  <si>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</si>
  <si>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</si>
  <si>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</si>
  <si>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</si>
  <si>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</si>
  <si>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</si>
  <si>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</si>
  <si>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</si>
  <si>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</si>
  <si>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</si>
  <si>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</si>
  <si>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</si>
  <si>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</si>
  <si>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</si>
  <si>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</si>
  <si>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</si>
  <si>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</si>
  <si>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</si>
  <si>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</si>
  <si>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</si>
  <si>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</si>
  <si>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</si>
  <si>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</si>
  <si>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</si>
  <si>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</si>
  <si>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</si>
  <si>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</si>
  <si>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</si>
  <si>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</si>
  <si>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</si>
  <si>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</si>
  <si>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</si>
  <si>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</si>
  <si>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</si>
  <si>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</si>
  <si>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</si>
  <si>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</si>
  <si>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</si>
  <si>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</si>
  <si>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</si>
  <si>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</si>
  <si>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</si>
  <si>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</si>
  <si>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</si>
  <si>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</si>
  <si>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</si>
  <si>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</si>
  <si>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</si>
  <si>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</si>
  <si>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</si>
  <si>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</si>
  <si>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</si>
  <si>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</si>
  <si>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</si>
  <si>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</si>
  <si>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</si>
  <si>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</si>
  <si>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</si>
  <si>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</si>
  <si>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</si>
  <si>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</si>
  <si>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</si>
  <si>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</si>
  <si>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</si>
  <si>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</si>
  <si>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</si>
  <si>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</si>
  <si>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</si>
  <si>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</si>
  <si>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</si>
  <si>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</si>
  <si>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</si>
  <si>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</si>
  <si>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</si>
  <si>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</si>
  <si>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</si>
  <si>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</si>
  <si>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</si>
  <si>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</si>
  <si>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</si>
  <si>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</si>
  <si>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</si>
  <si>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</si>
  <si>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</si>
  <si>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</si>
  <si>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</si>
  <si>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</si>
  <si>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</si>
  <si>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</si>
  <si>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</si>
  <si>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</si>
  <si>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</si>
  <si>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</si>
  <si>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</si>
  <si>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</si>
  <si>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</si>
  <si>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</si>
  <si>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</si>
  <si>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</si>
  <si>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</si>
  <si>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</si>
  <si>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</si>
  <si>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</si>
  <si>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</si>
  <si>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</si>
  <si>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</si>
  <si>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</si>
  <si>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</si>
  <si>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</si>
  <si>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</si>
  <si>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</si>
  <si>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</si>
  <si>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</si>
  <si>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</si>
  <si>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</si>
  <si>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</si>
  <si>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</si>
  <si>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</si>
  <si>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</si>
  <si>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</si>
  <si>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</si>
  <si>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</si>
  <si>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</si>
  <si>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</si>
  <si>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</si>
  <si>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</si>
  <si>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</si>
  <si>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</si>
  <si>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</si>
  <si>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</si>
  <si>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</si>
  <si>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</si>
  <si>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</si>
  <si>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</si>
  <si>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</si>
  <si>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</si>
  <si>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</si>
  <si>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</si>
  <si>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</si>
  <si>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</si>
  <si>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</si>
  <si>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</si>
  <si>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</si>
  <si>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</si>
  <si>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</si>
  <si>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</si>
  <si>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</si>
  <si>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</si>
  <si>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</si>
  <si>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</si>
  <si>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</si>
  <si>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</si>
  <si>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</si>
  <si>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</si>
  <si>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</si>
  <si>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</si>
  <si>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</si>
  <si>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</si>
  <si>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</si>
  <si>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</si>
  <si>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</si>
  <si>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</si>
  <si>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</si>
  <si>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</si>
  <si>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</si>
  <si>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</si>
  <si>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</si>
  <si>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</si>
  <si>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</si>
  <si>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</si>
  <si>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</si>
  <si>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</si>
  <si>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</si>
  <si>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</si>
  <si>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</si>
  <si>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</si>
  <si>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</si>
  <si>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</si>
  <si>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</si>
  <si>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</si>
  <si>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</si>
  <si>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</si>
  <si>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</si>
  <si>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</si>
  <si>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</si>
  <si>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</si>
  <si>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</si>
  <si>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</si>
  <si>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</si>
  <si>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</si>
  <si>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</si>
  <si>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</si>
  <si>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</si>
  <si>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</si>
  <si>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</si>
  <si>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</si>
  <si>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</si>
  <si>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</si>
  <si>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</si>
  <si>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</si>
  <si>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</si>
  <si>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</si>
  <si>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</si>
  <si>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</si>
  <si>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</si>
  <si>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</si>
  <si>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</si>
  <si>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</si>
  <si>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</si>
  <si>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</si>
  <si>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</si>
  <si>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</si>
  <si>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</si>
  <si>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</si>
  <si>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</si>
  <si>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</si>
  <si>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</si>
  <si>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</si>
  <si>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</si>
  <si>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</si>
  <si>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</si>
  <si>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</si>
  <si>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</si>
  <si>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</si>
  <si>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</si>
  <si>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</si>
  <si>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</si>
  <si>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</si>
  <si>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</si>
  <si>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</si>
  <si>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</si>
  <si>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</si>
  <si>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</si>
  <si>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</si>
  <si>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</si>
  <si>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</si>
  <si>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</si>
  <si>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</si>
  <si>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</si>
  <si>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</si>
  <si>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</si>
  <si>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</si>
  <si>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</si>
  <si>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</si>
  <si>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</si>
  <si>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</si>
  <si>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</si>
  <si>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</si>
  <si>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</si>
  <si>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</si>
  <si>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</si>
  <si>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</si>
  <si>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</si>
  <si>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</si>
  <si>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</si>
  <si>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</si>
  <si>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</si>
  <si>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</si>
  <si>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</si>
  <si>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</si>
  <si>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</si>
  <si>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</si>
  <si>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</si>
  <si>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</si>
  <si>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</si>
  <si>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</si>
  <si>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</si>
  <si>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</si>
  <si>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</si>
  <si>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</si>
  <si>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</si>
  <si>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</si>
  <si>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</si>
  <si>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</si>
  <si>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</si>
  <si>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</si>
  <si>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</si>
  <si>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</si>
  <si>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</si>
  <si>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</si>
  <si>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</si>
  <si>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</si>
  <si>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</si>
  <si>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</si>
  <si>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</si>
  <si>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</si>
  <si>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</si>
  <si>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</si>
  <si>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</si>
  <si>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</si>
  <si>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</si>
  <si>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</si>
  <si>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</si>
  <si>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</si>
  <si>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</si>
  <si>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</si>
  <si>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</si>
  <si>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</si>
  <si>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</si>
  <si>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</si>
  <si>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</si>
  <si>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</si>
  <si>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</si>
  <si>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</si>
  <si>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</si>
  <si>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</si>
  <si>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</si>
  <si>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</si>
  <si>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</si>
  <si>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</si>
  <si>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</si>
  <si>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</si>
  <si>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</si>
  <si>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</si>
  <si>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</si>
  <si>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</si>
  <si>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</si>
  <si>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</si>
  <si>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</si>
  <si>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</si>
  <si>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</si>
  <si>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</si>
  <si>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</si>
  <si>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</si>
  <si>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</si>
  <si>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</si>
  <si>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</si>
  <si>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</si>
  <si>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</si>
  <si>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</si>
  <si>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</si>
  <si>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</si>
  <si>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</si>
  <si>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</si>
  <si>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</si>
  <si>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</si>
  <si>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</si>
  <si>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</si>
  <si>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</si>
  <si>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</si>
  <si>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</si>
  <si>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</si>
  <si>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</si>
  <si>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</si>
  <si>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</si>
  <si>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</si>
  <si>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</si>
  <si>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</si>
  <si>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</si>
  <si>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</si>
  <si>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</si>
  <si>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</si>
  <si>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</si>
  <si>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</si>
  <si>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</si>
  <si>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</si>
  <si>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</si>
  <si>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</si>
  <si>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</si>
  <si>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</si>
  <si>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</si>
  <si>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</si>
  <si>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</si>
  <si>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</si>
  <si>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</si>
  <si>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</si>
  <si>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</si>
  <si>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</si>
  <si>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</si>
  <si>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</si>
  <si>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</si>
  <si>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</si>
  <si>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</si>
  <si>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</si>
  <si>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</si>
  <si>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</si>
  <si>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</si>
  <si>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</si>
  <si>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</si>
  <si>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</si>
  <si>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</si>
  <si>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</si>
  <si>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</si>
  <si>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</si>
  <si>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</si>
  <si>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</si>
  <si>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</si>
  <si>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</si>
  <si>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</si>
  <si>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</si>
  <si>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</si>
  <si>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</si>
  <si>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</si>
  <si>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</si>
  <si>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</si>
  <si>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</si>
  <si>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</si>
  <si>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</si>
  <si>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</si>
  <si>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</si>
  <si>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</si>
  <si>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</si>
  <si>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</si>
  <si>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</si>
  <si>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</si>
  <si>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</si>
  <si>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</si>
  <si>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</si>
  <si>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</si>
  <si>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</si>
  <si>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</si>
  <si>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</si>
  <si>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</si>
  <si>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</si>
  <si>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</si>
  <si>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</si>
  <si>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</si>
  <si>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</si>
  <si>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</si>
  <si>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</si>
  <si>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</si>
  <si>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</si>
  <si>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</si>
  <si>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</si>
  <si>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</si>
  <si>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</si>
  <si>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</si>
  <si>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</si>
  <si>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</si>
  <si>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</si>
  <si>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</si>
  <si>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</si>
  <si>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</si>
  <si>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</si>
  <si>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</si>
  <si>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</si>
  <si>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</si>
  <si>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</si>
  <si>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</si>
  <si>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</si>
  <si>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</si>
  <si>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</si>
  <si>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</si>
  <si>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</si>
  <si>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</si>
  <si>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</si>
  <si>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</si>
  <si>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</si>
  <si>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</si>
  <si>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</si>
  <si>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</si>
  <si>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</si>
  <si>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</si>
  <si>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</si>
  <si>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</si>
  <si>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</si>
  <si>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</si>
  <si>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</si>
  <si>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</si>
  <si>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</si>
  <si>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</si>
  <si>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</si>
  <si>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</si>
  <si>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</si>
  <si>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</si>
  <si>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</si>
  <si>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</si>
  <si>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</si>
  <si>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</si>
  <si>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</si>
  <si>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</si>
  <si>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</si>
  <si>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</si>
  <si>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</si>
  <si>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</si>
  <si>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</si>
  <si>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</si>
  <si>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</si>
  <si>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</si>
  <si>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</si>
  <si>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</si>
  <si>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</si>
  <si>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</si>
  <si>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</si>
  <si>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</si>
  <si>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</si>
  <si>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</si>
  <si>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</si>
  <si>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</si>
  <si>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</si>
  <si>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</si>
  <si>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</si>
  <si>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</si>
  <si>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</si>
  <si>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</si>
  <si>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</si>
  <si>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</si>
  <si>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</si>
  <si>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</si>
  <si>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</si>
  <si>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</si>
  <si>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</si>
  <si>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</si>
  <si>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</si>
  <si>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</si>
  <si>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</si>
  <si>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</si>
  <si>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</si>
  <si>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</si>
  <si>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</si>
  <si>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</si>
  <si>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</si>
  <si>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</si>
  <si>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</si>
  <si>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</si>
  <si>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</si>
  <si>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</si>
  <si>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</si>
  <si>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</si>
  <si>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</si>
  <si>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</si>
  <si>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</si>
  <si>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</si>
  <si>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</si>
  <si>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</si>
  <si>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</si>
  <si>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</si>
  <si>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</si>
  <si>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</si>
  <si>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</si>
  <si>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</si>
  <si>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</si>
  <si>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</si>
  <si>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</si>
  <si>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</si>
  <si>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</si>
  <si>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</si>
  <si>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</si>
  <si>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</si>
  <si>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</si>
  <si>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</si>
  <si>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</si>
  <si>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</si>
  <si>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</si>
  <si>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</si>
  <si>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</si>
  <si>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</si>
  <si>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</si>
  <si>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</si>
  <si>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</si>
  <si>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</si>
  <si>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</si>
  <si>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</si>
  <si>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</si>
  <si>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</si>
  <si>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</si>
  <si>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</si>
  <si>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</si>
  <si>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</si>
  <si>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</si>
  <si>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</si>
  <si>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</si>
  <si>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</si>
  <si>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</si>
  <si>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</si>
  <si>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</si>
  <si>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</si>
  <si>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</si>
  <si>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</si>
  <si>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</si>
  <si>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</si>
  <si>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</si>
  <si>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</si>
  <si>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</si>
  <si>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</si>
  <si>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</si>
  <si>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</si>
  <si>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</si>
  <si>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</si>
  <si>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</si>
  <si>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</si>
  <si>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</si>
  <si>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</si>
  <si>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</si>
  <si>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</si>
  <si>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</si>
  <si>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</si>
  <si>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</si>
  <si>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</si>
  <si>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</si>
  <si>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</si>
  <si>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</si>
  <si>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</si>
  <si>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</si>
  <si>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</si>
  <si>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</si>
  <si>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</si>
  <si>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</si>
  <si>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</si>
  <si>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</si>
  <si>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</si>
  <si>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</si>
  <si>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</si>
  <si>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</si>
  <si>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</si>
  <si>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</si>
  <si>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</si>
  <si>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</si>
  <si>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</si>
  <si>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</si>
  <si>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</si>
  <si>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</si>
  <si>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</si>
  <si>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</si>
  <si>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</si>
  <si>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</si>
  <si>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</si>
  <si>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</si>
  <si>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</si>
  <si>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</si>
  <si>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</si>
  <si>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</si>
  <si>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</si>
  <si>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</si>
  <si>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</si>
  <si>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</si>
  <si>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</si>
  <si>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</si>
  <si>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</si>
  <si>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</si>
  <si>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</si>
  <si>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</si>
  <si>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</si>
  <si>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</si>
  <si>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</si>
  <si>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</si>
  <si>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</si>
  <si>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</si>
  <si>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</si>
  <si>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</si>
  <si>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</si>
  <si>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</si>
  <si>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</si>
  <si>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</si>
  <si>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</si>
  <si>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</si>
  <si>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</si>
  <si>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</si>
  <si>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</si>
  <si>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</si>
  <si>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</si>
  <si>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</si>
  <si>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</si>
  <si>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</si>
  <si>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</si>
  <si>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</si>
  <si>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</si>
  <si>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</si>
  <si>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</si>
  <si>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</si>
  <si>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</si>
  <si>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</si>
  <si>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</si>
  <si>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</si>
  <si>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</si>
  <si>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</si>
  <si>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</si>
  <si>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</si>
  <si>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</si>
  <si>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</si>
  <si>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</si>
  <si>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</si>
  <si>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</si>
  <si>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</si>
  <si>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</si>
  <si>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</si>
  <si>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</si>
  <si>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</si>
  <si>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</si>
  <si>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</si>
  <si>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</si>
  <si>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</si>
  <si>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</si>
  <si>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</si>
  <si>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</si>
  <si>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</si>
  <si>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</si>
  <si>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</si>
  <si>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</si>
  <si>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</si>
  <si>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</si>
  <si>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</si>
  <si>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</si>
  <si>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</si>
  <si>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</si>
  <si>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</si>
  <si>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</si>
  <si>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</si>
  <si>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</si>
  <si>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</si>
  <si>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</si>
  <si>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</si>
  <si>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</si>
  <si>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</si>
  <si>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</si>
  <si>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</si>
  <si>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</si>
  <si>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</si>
  <si>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</si>
  <si>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</si>
  <si>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</si>
  <si>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</si>
  <si>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</si>
  <si>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</si>
  <si>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</si>
  <si>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</si>
  <si>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</si>
  <si>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</si>
  <si>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</si>
  <si>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</si>
  <si>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</si>
  <si>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</si>
  <si>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</si>
  <si>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</si>
  <si>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</si>
  <si>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</si>
  <si>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</si>
  <si>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</si>
  <si>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</si>
  <si>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</si>
  <si>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</si>
  <si>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</si>
  <si>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</si>
  <si>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</si>
  <si>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</si>
  <si>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</si>
  <si>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</si>
  <si>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</si>
  <si>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</si>
  <si>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</si>
  <si>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</si>
  <si>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</si>
  <si>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</si>
  <si>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</si>
  <si>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</si>
  <si>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</si>
  <si>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</si>
  <si>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</si>
  <si>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</si>
  <si>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</si>
  <si>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</si>
  <si>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</si>
  <si>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</si>
  <si>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</si>
  <si>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</si>
  <si>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</si>
  <si>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</si>
  <si>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</si>
  <si>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</si>
  <si>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</si>
  <si>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</si>
  <si>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</si>
  <si>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</si>
  <si>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</si>
  <si>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</si>
  <si>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</si>
  <si>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</si>
  <si>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</si>
  <si>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</si>
  <si>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</si>
  <si>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</si>
  <si>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</si>
  <si>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</si>
  <si>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</si>
  <si>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</si>
  <si>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</si>
  <si>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</si>
  <si>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</si>
  <si>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</si>
  <si>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</si>
  <si>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</si>
  <si>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</si>
  <si>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</si>
  <si>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</si>
  <si>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</si>
  <si>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</si>
  <si>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</si>
  <si>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</si>
  <si>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</si>
  <si>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</si>
  <si>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</si>
  <si>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</si>
  <si>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</si>
  <si>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</si>
  <si>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</si>
  <si>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</si>
  <si>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</si>
  <si>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</si>
  <si>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</si>
  <si>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</si>
  <si>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</si>
  <si>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</si>
  <si>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</si>
  <si>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</si>
  <si>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</si>
  <si>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</si>
  <si>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</si>
  <si>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</si>
  <si>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</si>
  <si>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</si>
  <si>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</si>
  <si>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</si>
  <si>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</si>
  <si>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</si>
  <si>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</si>
  <si>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</si>
  <si>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</si>
  <si>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</si>
  <si>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</si>
  <si>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</si>
  <si>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</si>
  <si>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</si>
  <si>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</si>
  <si>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</si>
  <si>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</si>
  <si>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</si>
  <si>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</si>
  <si>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</si>
  <si>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</si>
  <si>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</si>
  <si>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</si>
  <si>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</si>
  <si>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</si>
  <si>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</si>
  <si>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</si>
  <si>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</si>
  <si>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</si>
  <si>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</si>
  <si>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</si>
  <si>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</si>
  <si>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</si>
  <si>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</si>
  <si>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</si>
  <si>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</si>
  <si>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</si>
  <si>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</si>
  <si>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</si>
  <si>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</si>
  <si>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</si>
  <si>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</si>
  <si>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</si>
  <si>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</si>
  <si>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</si>
  <si>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</si>
  <si>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</si>
  <si>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</si>
  <si>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</si>
  <si>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</si>
  <si>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</si>
  <si>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</si>
  <si>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</si>
  <si>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</si>
  <si>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</si>
  <si>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</si>
  <si>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</si>
  <si>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</si>
  <si>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</si>
  <si>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</si>
  <si>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</si>
  <si>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</si>
  <si>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</si>
  <si>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</si>
  <si>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</si>
  <si>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</si>
  <si>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</si>
  <si>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</si>
  <si>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</si>
  <si>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</si>
  <si>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</si>
  <si>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</si>
  <si>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</si>
  <si>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</si>
  <si>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</si>
  <si>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</si>
  <si>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</si>
  <si>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</si>
  <si>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</si>
  <si>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</si>
  <si>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</si>
  <si>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</si>
  <si>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</si>
  <si>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</si>
  <si>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</si>
  <si>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</si>
  <si>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</si>
  <si>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</si>
  <si>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</si>
  <si>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</si>
  <si>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</si>
  <si>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</si>
  <si>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</si>
  <si>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</si>
  <si>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</si>
  <si>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</si>
  <si>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</si>
  <si>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</si>
  <si>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</si>
  <si>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</si>
  <si>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</si>
  <si>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</si>
  <si>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</si>
  <si>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</si>
  <si>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</si>
  <si>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</si>
  <si>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</si>
  <si>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</si>
  <si>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</si>
  <si>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</si>
  <si>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</si>
  <si>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</si>
  <si>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</si>
  <si>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</si>
  <si>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</si>
  <si>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</si>
  <si>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</si>
  <si>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</si>
  <si>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</si>
  <si>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</si>
  <si>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</si>
  <si>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</si>
  <si>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</si>
  <si>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</si>
  <si>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</si>
  <si>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</si>
  <si>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</si>
  <si>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</si>
  <si>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</si>
  <si>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</si>
  <si>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</si>
  <si>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</si>
  <si>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</si>
  <si>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</si>
  <si>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</si>
  <si>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</si>
  <si>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</si>
  <si>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</si>
  <si>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</si>
  <si>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</si>
  <si>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</si>
  <si>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</si>
  <si>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</si>
  <si>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</si>
  <si>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</si>
  <si>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</si>
  <si>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</si>
  <si>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</si>
  <si>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</si>
  <si>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</si>
  <si>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</si>
  <si>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</si>
  <si>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</si>
  <si>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</si>
  <si>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</si>
  <si>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</si>
  <si>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</si>
  <si>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</si>
  <si>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</si>
  <si>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</si>
  <si>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</si>
  <si>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</si>
  <si>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</si>
  <si>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</si>
  <si>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</si>
  <si>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</si>
  <si>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</si>
  <si>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</si>
  <si>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</si>
  <si>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</si>
  <si>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</si>
  <si>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</si>
  <si>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</si>
  <si>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</si>
  <si>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</si>
  <si>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</si>
  <si>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</si>
  <si>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</si>
  <si>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</si>
  <si>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</si>
  <si>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</si>
  <si>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</si>
  <si>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</si>
  <si>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</si>
  <si>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</si>
  <si>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</si>
  <si>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</si>
  <si>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</si>
  <si>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</si>
  <si>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</si>
  <si>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</si>
  <si>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</si>
  <si>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</si>
  <si>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</si>
  <si>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</si>
  <si>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</si>
  <si>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</si>
  <si>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</si>
  <si>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</si>
  <si>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</si>
  <si>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</si>
  <si>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</si>
  <si>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</si>
  <si>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</si>
  <si>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</si>
  <si>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</si>
  <si>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</si>
  <si>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</si>
  <si>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</si>
  <si>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</si>
  <si>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</si>
  <si>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</si>
  <si>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</si>
  <si>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</si>
  <si>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</si>
  <si>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</si>
  <si>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</si>
  <si>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</si>
  <si>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</si>
  <si>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</si>
  <si>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</si>
  <si>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</si>
  <si>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</si>
  <si>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</si>
  <si>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</si>
  <si>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</si>
  <si>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</si>
  <si>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</si>
  <si>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</si>
  <si>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</si>
  <si>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</si>
  <si>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</si>
  <si>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</si>
  <si>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</si>
  <si>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</si>
  <si>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</si>
  <si>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</si>
  <si>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</si>
  <si>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</si>
  <si>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</si>
  <si>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</si>
  <si>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</si>
  <si>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</si>
  <si>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</si>
  <si>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</si>
  <si>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</si>
  <si>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</si>
  <si>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</si>
  <si>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</si>
  <si>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</si>
  <si>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</si>
  <si>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</si>
  <si>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</si>
  <si>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</si>
  <si>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</si>
  <si>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</si>
  <si>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</si>
  <si>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</si>
  <si>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</si>
  <si>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</si>
  <si>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</si>
  <si>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</si>
  <si>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</si>
  <si>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</si>
  <si>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</si>
  <si>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</si>
  <si>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</si>
  <si>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</si>
  <si>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</si>
  <si>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</si>
  <si>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</si>
  <si>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</si>
  <si>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</si>
  <si>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</si>
  <si>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</si>
  <si>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</si>
  <si>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</si>
  <si>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</si>
  <si>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</si>
  <si>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</si>
  <si>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</si>
  <si>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</si>
  <si>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</si>
  <si>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</si>
  <si>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</si>
  <si>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</si>
  <si>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</si>
  <si>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</si>
  <si>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</si>
  <si>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</si>
  <si>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</si>
  <si>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</si>
  <si>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</si>
  <si>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</si>
  <si>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</si>
  <si>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</si>
  <si>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</si>
  <si>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</si>
  <si>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</si>
  <si>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</si>
  <si>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</si>
  <si>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</si>
  <si>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</si>
  <si>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</si>
  <si>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</si>
  <si>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</si>
  <si>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</si>
  <si>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</si>
  <si>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</si>
  <si>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</si>
  <si>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</si>
  <si>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</si>
  <si>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</si>
  <si>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</si>
  <si>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</si>
  <si>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</si>
  <si>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</si>
  <si>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</si>
  <si>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</si>
  <si>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</si>
  <si>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</si>
  <si>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</si>
  <si>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</si>
  <si>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</si>
  <si>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</si>
  <si>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</si>
  <si>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</si>
  <si>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</si>
  <si>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</si>
  <si>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</si>
  <si>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</si>
  <si>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</si>
  <si>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</si>
  <si>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</si>
  <si>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</si>
  <si>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</si>
  <si>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</si>
  <si>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</si>
  <si>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</si>
  <si>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</si>
  <si>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</si>
  <si>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</si>
  <si>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</si>
  <si>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</si>
  <si>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</si>
  <si>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</si>
  <si>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</si>
  <si>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</si>
  <si>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</si>
  <si>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</si>
  <si>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</si>
  <si>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</si>
  <si>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</si>
  <si>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</si>
  <si>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</si>
  <si>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</si>
  <si>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</si>
  <si>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</si>
  <si>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</si>
  <si>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</si>
  <si>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</si>
  <si>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</si>
  <si>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</si>
  <si>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</si>
  <si>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</si>
  <si>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</si>
  <si>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</si>
  <si>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</si>
  <si>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</si>
  <si>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</si>
  <si>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</si>
  <si>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</si>
  <si>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</si>
  <si>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</si>
  <si>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</si>
  <si>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</si>
  <si>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</si>
  <si>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</si>
  <si>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</si>
  <si>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</si>
  <si>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</si>
  <si>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</si>
  <si>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</si>
  <si>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</si>
  <si>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</si>
  <si>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</si>
  <si>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</si>
  <si>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</si>
  <si>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</si>
  <si>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</si>
  <si>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</si>
  <si>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</si>
  <si>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</si>
  <si>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</si>
  <si>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</si>
  <si>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</si>
  <si>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</si>
  <si>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</si>
  <si>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</si>
  <si>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</si>
  <si>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</si>
  <si>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</si>
  <si>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</si>
  <si>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</si>
  <si>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</si>
  <si>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</si>
  <si>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</si>
  <si>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</si>
  <si>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</si>
  <si>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</si>
  <si>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</si>
  <si>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</si>
  <si>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</si>
  <si>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</si>
  <si>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</si>
  <si>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</si>
  <si>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</si>
  <si>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</si>
  <si>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</si>
  <si>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</si>
  <si>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</si>
  <si>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</si>
  <si>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</si>
  <si>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</si>
  <si>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</si>
  <si>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</si>
  <si>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</si>
  <si>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</si>
  <si>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</si>
  <si>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</si>
  <si>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</si>
  <si>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</si>
  <si>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</si>
  <si>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</si>
  <si>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</si>
  <si>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</si>
  <si>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</si>
  <si>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</si>
  <si>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</si>
  <si>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</si>
  <si>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</si>
  <si>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</si>
  <si>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</si>
  <si>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</si>
  <si>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</si>
  <si>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</si>
  <si>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</si>
  <si>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</si>
  <si>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</si>
  <si>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</si>
  <si>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</si>
  <si>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</si>
  <si>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</si>
  <si>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</si>
  <si>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</si>
  <si>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</si>
  <si>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</si>
  <si>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</si>
  <si>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</si>
  <si>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</si>
  <si>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</si>
  <si>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</si>
  <si>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</si>
  <si>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</si>
  <si>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</si>
  <si>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</si>
  <si>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</si>
  <si>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</si>
  <si>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</si>
  <si>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</si>
  <si>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</si>
  <si>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</si>
  <si>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</si>
  <si>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</si>
  <si>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</si>
  <si>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</si>
  <si>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</si>
  <si>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</si>
  <si>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</si>
  <si>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</si>
  <si>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</si>
  <si>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</si>
  <si>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</si>
  <si>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</si>
  <si>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</si>
  <si>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</si>
  <si>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</si>
  <si>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</si>
  <si>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</si>
  <si>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</si>
  <si>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</si>
  <si>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</si>
  <si>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</si>
  <si>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</si>
  <si>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</si>
  <si>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</si>
  <si>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</si>
  <si>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</si>
  <si>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</si>
  <si>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</si>
  <si>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</si>
  <si>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</si>
  <si>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</si>
  <si>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</si>
  <si>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</si>
  <si>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</si>
  <si>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</si>
  <si>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</si>
  <si>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</si>
  <si>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</si>
  <si>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</si>
  <si>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</si>
  <si>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</si>
  <si>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</si>
  <si>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</si>
  <si>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</si>
  <si>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</si>
  <si>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</si>
  <si>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</si>
  <si>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</si>
  <si>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</si>
  <si>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</si>
  <si>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</si>
  <si>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</si>
  <si>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</si>
  <si>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</si>
  <si>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</si>
  <si>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</si>
  <si>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</si>
  <si>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</si>
  <si>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</si>
  <si>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</si>
  <si>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</si>
  <si>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</si>
  <si>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</si>
  <si>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</si>
  <si>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</si>
  <si>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</si>
  <si>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</si>
  <si>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</si>
  <si>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</si>
  <si>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</si>
  <si>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</si>
  <si>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</si>
  <si>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</si>
  <si>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</si>
  <si>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</si>
  <si>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</si>
  <si>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</si>
  <si>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</si>
  <si>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</si>
  <si>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</si>
  <si>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</si>
  <si>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</si>
  <si>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</si>
  <si>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</si>
  <si>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</si>
  <si>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</si>
  <si>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</si>
  <si>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</si>
  <si>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</si>
  <si>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</si>
  <si>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</si>
  <si>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</si>
  <si>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</si>
  <si>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</si>
  <si>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</si>
  <si>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</si>
  <si>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</si>
  <si>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</si>
  <si>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</si>
  <si>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</si>
  <si>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</si>
  <si>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</si>
  <si>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</si>
  <si>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</si>
  <si>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</si>
  <si>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</si>
  <si>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</si>
  <si>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</si>
  <si>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</si>
  <si>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</si>
  <si>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</si>
  <si>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</si>
  <si>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</si>
  <si>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</si>
  <si>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</si>
  <si>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</si>
  <si>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</si>
  <si>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</si>
  <si>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</si>
  <si>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</si>
  <si>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</si>
  <si>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</si>
  <si>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</si>
  <si>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</si>
  <si>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</si>
  <si>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</si>
  <si>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</si>
  <si>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</si>
  <si>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</si>
  <si>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</si>
  <si>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</si>
  <si>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</si>
  <si>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</si>
  <si>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</si>
  <si>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</si>
  <si>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</si>
  <si>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</si>
  <si>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</si>
  <si>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</si>
  <si>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</si>
  <si>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</si>
  <si>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</si>
  <si>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</si>
  <si>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</si>
  <si>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</si>
  <si>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</si>
  <si>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</si>
  <si>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</si>
  <si>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</si>
  <si>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</si>
  <si>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</si>
  <si>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</si>
  <si>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</si>
  <si>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</si>
  <si>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</si>
  <si>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</si>
  <si>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</si>
  <si>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</si>
  <si>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</si>
  <si>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</si>
  <si>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</si>
  <si>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</si>
  <si>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</si>
  <si>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</si>
  <si>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</si>
  <si>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</si>
  <si>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</si>
  <si>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</si>
  <si>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</si>
  <si>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</si>
  <si>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</si>
  <si>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</si>
  <si>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</si>
  <si>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</si>
  <si>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</si>
  <si>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</si>
  <si>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</si>
  <si>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</si>
  <si>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</si>
  <si>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</si>
  <si>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</si>
  <si>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</si>
  <si>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</si>
  <si>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</si>
  <si>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</si>
  <si>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</si>
  <si>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</si>
  <si>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</si>
  <si>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</si>
  <si>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</si>
  <si>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</si>
  <si>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</si>
  <si>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</si>
  <si>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</si>
  <si>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</si>
  <si>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</si>
  <si>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</si>
  <si>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</si>
  <si>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</si>
  <si>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</si>
  <si>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</si>
  <si>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</si>
  <si>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</si>
  <si>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</si>
  <si>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</si>
  <si>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</si>
  <si>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</si>
  <si>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</si>
  <si>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</si>
  <si>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</si>
  <si>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</si>
  <si>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</si>
  <si>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</si>
  <si>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</si>
  <si>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</si>
  <si>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</si>
  <si>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</si>
  <si>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</si>
  <si>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</si>
  <si>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</si>
  <si>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</si>
  <si>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</si>
  <si>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</si>
  <si>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</si>
  <si>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</si>
  <si>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</si>
  <si>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</si>
  <si>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</si>
  <si>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</si>
  <si>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</si>
  <si>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</si>
  <si>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</si>
  <si>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</si>
  <si>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</si>
  <si>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</si>
  <si>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</si>
  <si>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</si>
  <si>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</si>
  <si>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</si>
  <si>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</si>
  <si>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</si>
  <si>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</si>
  <si>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</si>
  <si>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</si>
  <si>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</si>
  <si>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</si>
  <si>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</si>
  <si>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</si>
  <si>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</si>
  <si>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</si>
  <si>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</si>
  <si>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</si>
  <si>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</si>
  <si>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</si>
  <si>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</si>
  <si>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</si>
  <si>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</si>
  <si>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</si>
  <si>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</si>
  <si>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</si>
  <si>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</si>
  <si>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</si>
  <si>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</si>
  <si>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</si>
  <si>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</si>
  <si>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</si>
  <si>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</si>
  <si>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</si>
  <si>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</si>
  <si>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</si>
  <si>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</si>
  <si>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</si>
  <si>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</si>
  <si>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</si>
  <si>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</si>
  <si>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</si>
  <si>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</si>
  <si>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</si>
  <si>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</si>
  <si>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</si>
  <si>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</si>
  <si>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</si>
  <si>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</si>
  <si>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</si>
  <si>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</si>
  <si>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</si>
  <si>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</si>
  <si>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</si>
  <si>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</si>
  <si>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</si>
  <si>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</si>
  <si>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</si>
  <si>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</si>
  <si>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</si>
  <si>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</si>
  <si>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</si>
  <si>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</si>
  <si>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</si>
  <si>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</si>
  <si>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</si>
  <si>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</si>
  <si>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</si>
  <si>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</si>
  <si>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</si>
  <si>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</si>
  <si>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</si>
  <si>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</si>
  <si>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</si>
  <si>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</si>
  <si>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</si>
  <si>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</si>
  <si>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</si>
  <si>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</si>
  <si>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</si>
  <si>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</si>
  <si>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</si>
  <si>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</si>
  <si>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</si>
  <si>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</si>
  <si>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</si>
  <si>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</si>
  <si>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</si>
  <si>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</si>
  <si>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</si>
  <si>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</si>
  <si>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</si>
  <si>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</si>
  <si>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</si>
  <si>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</si>
  <si>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</si>
  <si>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</si>
  <si>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</si>
  <si>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</si>
  <si>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</si>
  <si>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</si>
  <si>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</si>
  <si>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</si>
  <si>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</si>
  <si>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</si>
  <si>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</si>
  <si>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</si>
  <si>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</si>
  <si>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</si>
  <si>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</si>
  <si>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</si>
  <si>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</si>
  <si>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</si>
  <si>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</si>
  <si>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</si>
  <si>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</si>
  <si>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</si>
  <si>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</si>
  <si>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</si>
  <si>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</si>
  <si>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</si>
  <si>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</si>
  <si>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</si>
  <si>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</si>
  <si>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</si>
  <si>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</si>
  <si>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</si>
  <si>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</si>
  <si>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</si>
  <si>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</si>
  <si>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</si>
  <si>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</si>
  <si>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</si>
  <si>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</si>
  <si>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</si>
  <si>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</si>
  <si>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</si>
  <si>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</si>
  <si>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</si>
  <si>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</si>
  <si>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</si>
  <si>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</si>
  <si>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</si>
  <si>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</si>
  <si>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</si>
  <si>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</si>
  <si>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</si>
  <si>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</si>
  <si>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</si>
  <si>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</si>
  <si>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</si>
  <si>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</si>
  <si>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</si>
  <si>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</si>
  <si>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</si>
  <si>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</si>
  <si>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</si>
  <si>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</si>
  <si>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</si>
  <si>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</si>
  <si>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</si>
  <si>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</si>
  <si>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</si>
  <si>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</si>
  <si>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</si>
  <si>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</si>
  <si>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</si>
  <si>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</si>
  <si>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</si>
  <si>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</si>
  <si>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</si>
  <si>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</si>
  <si>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</si>
  <si>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</si>
  <si>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</si>
  <si>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</si>
  <si>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</si>
  <si>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</si>
  <si>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</si>
  <si>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</si>
  <si>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</si>
  <si>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</si>
  <si>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</si>
  <si>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</si>
  <si>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</si>
  <si>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</si>
  <si>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</si>
  <si>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</si>
  <si>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</si>
  <si>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</si>
  <si>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</si>
  <si>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</si>
  <si>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</si>
  <si>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</si>
  <si>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</si>
  <si>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</si>
  <si>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</si>
  <si>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</si>
  <si>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</si>
  <si>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</si>
  <si>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</si>
  <si>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</si>
  <si>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</si>
  <si>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</si>
  <si>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</si>
  <si>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</si>
  <si>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</si>
  <si>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</si>
  <si>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</si>
  <si>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</si>
  <si>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</si>
  <si>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</si>
  <si>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</si>
  <si>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</si>
  <si>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</si>
  <si>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</si>
  <si>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</si>
  <si>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</si>
  <si>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</si>
  <si>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</si>
  <si>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</si>
  <si>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</si>
  <si>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</si>
  <si>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</si>
  <si>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</si>
  <si>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</si>
  <si>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</si>
  <si>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</si>
  <si>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</si>
  <si>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</si>
  <si>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</si>
  <si>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</si>
  <si>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</si>
  <si>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</si>
  <si>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</si>
  <si>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</si>
  <si>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</si>
  <si>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</si>
  <si>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</si>
  <si>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</si>
  <si>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</si>
  <si>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</si>
  <si>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</si>
  <si>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</si>
  <si>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</si>
  <si>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</si>
  <si>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</si>
  <si>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</si>
  <si>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</si>
  <si>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</si>
  <si>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</si>
  <si>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</si>
  <si>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</si>
  <si>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</si>
  <si>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</si>
  <si>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</si>
  <si>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</si>
  <si>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</si>
  <si>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</si>
  <si>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</si>
  <si>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</si>
  <si>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</si>
  <si>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</si>
  <si>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</si>
  <si>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</si>
  <si>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</si>
  <si>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</si>
  <si>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</si>
  <si>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</si>
  <si>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</si>
  <si>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</si>
  <si>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</si>
  <si>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</si>
  <si>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</si>
  <si>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</si>
  <si>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</si>
  <si>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</si>
  <si>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</si>
  <si>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</si>
  <si>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</si>
  <si>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</si>
  <si>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</si>
  <si>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</si>
  <si>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</si>
  <si>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</si>
  <si>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</si>
  <si>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</si>
  <si>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</si>
  <si>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</si>
  <si>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</si>
  <si>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</si>
  <si>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</si>
  <si>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</si>
  <si>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</si>
  <si>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</si>
  <si>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</si>
  <si>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</si>
  <si>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</si>
  <si>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</si>
  <si>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</si>
  <si>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</si>
  <si>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</si>
  <si>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</si>
  <si>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</si>
  <si>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</si>
  <si>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</si>
  <si>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</si>
  <si>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</si>
  <si>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</si>
  <si>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</si>
  <si>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</si>
  <si>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</si>
  <si>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</si>
  <si>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</si>
  <si>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</si>
  <si>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</si>
  <si>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</si>
  <si>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</si>
  <si>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</si>
  <si>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</si>
  <si>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</si>
  <si>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</si>
  <si>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</si>
  <si>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</si>
  <si>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</si>
  <si>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</si>
  <si>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</si>
  <si>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</si>
  <si>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</si>
  <si>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</si>
  <si>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</si>
  <si>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</si>
  <si>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</si>
  <si>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</si>
  <si>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</si>
  <si>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</si>
  <si>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</si>
  <si>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</si>
  <si>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</si>
  <si>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</si>
  <si>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</si>
  <si>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</si>
  <si>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</si>
  <si>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</si>
  <si>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</si>
  <si>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</si>
  <si>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</si>
  <si>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</si>
  <si>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</si>
  <si>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</si>
  <si>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</si>
  <si>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</si>
  <si>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</si>
  <si>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</si>
  <si>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</si>
  <si>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</si>
  <si>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</si>
  <si>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</si>
  <si>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</si>
  <si>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</si>
  <si>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</si>
  <si>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</si>
  <si>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</si>
  <si>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</si>
  <si>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</si>
  <si>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</si>
  <si>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</si>
  <si>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</si>
  <si>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</si>
  <si>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</si>
  <si>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</si>
  <si>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</si>
  <si>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</si>
  <si>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</si>
  <si>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</si>
  <si>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</si>
  <si>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</si>
  <si>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</si>
  <si>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</si>
  <si>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</si>
  <si>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</si>
  <si>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</si>
  <si>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</si>
  <si>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</si>
  <si>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</si>
  <si>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</si>
  <si>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</si>
  <si>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</si>
  <si>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</si>
  <si>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</si>
  <si>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</si>
  <si>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</si>
  <si>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</si>
  <si>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</si>
  <si>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</si>
  <si>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</si>
  <si>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</si>
  <si>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</si>
  <si>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</si>
  <si>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</si>
  <si>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</si>
  <si>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</si>
  <si>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</si>
  <si>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</si>
  <si>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</si>
  <si>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</si>
  <si>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</si>
  <si>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</si>
  <si>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</si>
  <si>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</si>
  <si>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</si>
  <si>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</si>
  <si>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</si>
  <si>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</si>
  <si>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</si>
  <si>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</si>
  <si>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</si>
  <si>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</si>
  <si>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</si>
  <si>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</si>
  <si>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</si>
  <si>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</si>
  <si>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</si>
  <si>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</si>
  <si>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</si>
  <si>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</si>
  <si>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</si>
  <si>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</si>
  <si>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</si>
  <si>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</si>
  <si>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</si>
  <si>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</si>
  <si>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</si>
  <si>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</si>
  <si>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</si>
  <si>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</si>
  <si>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</si>
  <si>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</si>
  <si>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</si>
  <si>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</si>
  <si>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</si>
  <si>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</si>
  <si>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</si>
  <si>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</si>
  <si>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</si>
  <si>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</si>
  <si>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</si>
  <si>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</si>
  <si>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</si>
  <si>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</si>
  <si>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</si>
  <si>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</si>
  <si>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</si>
  <si>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</si>
  <si>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</si>
  <si>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</si>
  <si>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</si>
  <si>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</si>
  <si>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</si>
  <si>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</si>
  <si>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</si>
  <si>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</si>
  <si>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</si>
  <si>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</si>
  <si>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</si>
  <si>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</si>
  <si>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</si>
  <si>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</si>
  <si>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</si>
  <si>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</si>
  <si>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</si>
  <si>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</si>
  <si>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</si>
  <si>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</si>
  <si>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</si>
  <si>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</si>
  <si>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</si>
  <si>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</si>
  <si>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</si>
  <si>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</si>
  <si>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</si>
  <si>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</si>
  <si>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</si>
  <si>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</si>
  <si>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</si>
  <si>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</si>
  <si>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</si>
  <si>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</si>
  <si>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</si>
  <si>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</si>
  <si>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</si>
  <si>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</si>
  <si>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</si>
  <si>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</si>
  <si>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</si>
  <si>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</si>
  <si>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</si>
  <si>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</si>
  <si>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</si>
  <si>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</si>
  <si>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</si>
  <si>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</si>
  <si>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</si>
  <si>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</si>
  <si>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</si>
  <si>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</si>
  <si>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</si>
  <si>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</si>
  <si>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</si>
  <si>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</si>
  <si>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</si>
  <si>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</si>
  <si>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</si>
  <si>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</si>
  <si>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</si>
  <si>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</si>
  <si>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</si>
  <si>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</si>
  <si>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</si>
  <si>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</si>
  <si>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</si>
  <si>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</si>
  <si>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</si>
  <si>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</si>
  <si>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</si>
  <si>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</si>
  <si>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</si>
  <si>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</si>
  <si>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</si>
  <si>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</si>
  <si>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</si>
  <si>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</si>
  <si>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</si>
  <si>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</si>
  <si>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</si>
  <si>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</si>
  <si>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</si>
  <si>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</si>
  <si>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</si>
  <si>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</si>
  <si>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</si>
  <si>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</si>
  <si>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</si>
  <si>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</si>
  <si>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</si>
  <si>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</si>
  <si>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</si>
  <si>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</si>
  <si>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</si>
  <si>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</si>
  <si>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</si>
  <si>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</si>
  <si>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</si>
  <si>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</si>
  <si>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</si>
  <si>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</si>
  <si>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</si>
  <si>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</si>
  <si>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</si>
  <si>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</si>
  <si>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</si>
  <si>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</si>
  <si>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</si>
  <si>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</si>
  <si>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</si>
  <si>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</si>
  <si>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</si>
  <si>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</si>
  <si>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</si>
  <si>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</si>
  <si>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</si>
  <si>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</si>
  <si>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</si>
  <si>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</si>
  <si>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</si>
  <si>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</si>
  <si>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</si>
  <si>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</si>
  <si>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</si>
  <si>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</si>
  <si>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</si>
  <si>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</si>
  <si>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</si>
  <si>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</si>
  <si>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</si>
  <si>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</si>
  <si>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</si>
  <si>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</si>
  <si>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</si>
  <si>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</si>
  <si>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</si>
  <si>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</si>
  <si>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</si>
  <si>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</si>
  <si>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</si>
  <si>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</si>
  <si>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</si>
  <si>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</si>
  <si>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</si>
  <si>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</si>
  <si>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</si>
  <si>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</si>
  <si>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</si>
  <si>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</si>
  <si>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</si>
  <si>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</si>
  <si>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</si>
  <si>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</si>
  <si>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</si>
  <si>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</si>
  <si>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</si>
  <si>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</si>
  <si>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</si>
  <si>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</si>
  <si>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</si>
  <si>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</si>
  <si>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</si>
  <si>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</si>
  <si>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</si>
  <si>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</si>
  <si>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</si>
  <si>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</si>
  <si>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</si>
  <si>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</si>
  <si>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</si>
  <si>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</si>
  <si>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</si>
  <si>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</si>
  <si>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</si>
  <si>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</si>
  <si>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</si>
  <si>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</si>
  <si>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</si>
  <si>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</si>
  <si>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</si>
  <si>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</si>
  <si>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</si>
  <si>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</si>
  <si>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</si>
  <si>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</si>
  <si>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</si>
  <si>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</si>
  <si>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</si>
  <si>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</si>
  <si>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</si>
  <si>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</si>
  <si>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</si>
  <si>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</si>
  <si>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</si>
  <si>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</si>
  <si>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</si>
  <si>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</si>
  <si>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</si>
  <si>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</si>
  <si>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</si>
  <si>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</si>
  <si>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</si>
  <si>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</si>
  <si>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</si>
  <si>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</si>
  <si>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</si>
  <si>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</si>
  <si>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</si>
  <si>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</si>
  <si>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</si>
  <si>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</si>
  <si>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</si>
  <si>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</si>
  <si>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</si>
  <si>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</si>
  <si>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</si>
  <si>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</si>
  <si>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</si>
  <si>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</si>
  <si>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</si>
  <si>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</si>
  <si>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</si>
  <si>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</si>
  <si>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</si>
  <si>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</si>
  <si>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</si>
  <si>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</si>
  <si>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</si>
  <si>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</si>
  <si>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</si>
  <si>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</si>
  <si>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</si>
  <si>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</si>
  <si>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</si>
  <si>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</si>
  <si>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</si>
  <si>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</si>
  <si>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</si>
  <si>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</si>
  <si>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</si>
  <si>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</si>
  <si>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</si>
  <si>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</si>
  <si>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</si>
  <si>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</si>
  <si>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</si>
  <si>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</si>
  <si>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</si>
  <si>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</si>
  <si>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</si>
  <si>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</si>
  <si>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</si>
  <si>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</si>
  <si>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</si>
  <si>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</si>
  <si>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</si>
  <si>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</si>
  <si>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</si>
  <si>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</si>
  <si>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</si>
  <si>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</si>
  <si>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</si>
  <si>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</si>
  <si>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</si>
  <si>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</si>
  <si>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</si>
  <si>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</si>
  <si>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</si>
  <si>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</si>
  <si>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</si>
  <si>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</si>
  <si>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</si>
  <si>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</si>
  <si>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</si>
  <si>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</si>
  <si>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</si>
  <si>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</si>
  <si>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</si>
  <si>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</si>
  <si>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</si>
  <si>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</si>
  <si>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</si>
  <si>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</si>
  <si>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</si>
  <si>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</si>
  <si>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</si>
  <si>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</si>
  <si>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</si>
  <si>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</si>
  <si>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</si>
  <si>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</si>
  <si>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</si>
  <si>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</si>
  <si>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</si>
  <si>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</si>
  <si>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</si>
  <si>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</si>
  <si>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</si>
  <si>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</si>
  <si>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</si>
  <si>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</si>
  <si>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</si>
  <si>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</si>
  <si>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</si>
  <si>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</si>
  <si>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</si>
  <si>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</si>
  <si>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</si>
  <si>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</si>
  <si>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</si>
  <si>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</si>
  <si>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</si>
  <si>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</si>
  <si>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</si>
  <si>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</si>
  <si>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</si>
  <si>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</si>
  <si>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</si>
  <si>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</si>
  <si>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</si>
  <si>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</si>
  <si>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</si>
  <si>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</si>
  <si>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</si>
  <si>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</si>
  <si>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</si>
  <si>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</si>
  <si>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</si>
  <si>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</si>
  <si>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</si>
  <si>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</si>
  <si>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</si>
  <si>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</si>
  <si>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</si>
  <si>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</si>
  <si>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</si>
  <si>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</si>
  <si>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</si>
  <si>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</si>
  <si>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</si>
  <si>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</si>
  <si>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</si>
  <si>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</si>
  <si>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</si>
  <si>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</si>
  <si>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</si>
  <si>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</si>
  <si>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</si>
  <si>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</si>
  <si>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</si>
  <si>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</si>
  <si>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</si>
  <si>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</si>
  <si>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</si>
  <si>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</si>
  <si>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</si>
  <si>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</si>
  <si>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</si>
  <si>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</si>
  <si>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</si>
  <si>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</si>
  <si>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</si>
  <si>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</si>
  <si>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</si>
  <si>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</si>
  <si>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</si>
  <si>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</si>
  <si>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</si>
  <si>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</si>
  <si>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</si>
  <si>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</si>
  <si>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</si>
  <si>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</si>
  <si>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</si>
  <si>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</si>
  <si>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</si>
  <si>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</si>
  <si>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</si>
  <si>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</si>
  <si>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</si>
  <si>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</si>
  <si>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</si>
  <si>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</si>
  <si>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</si>
  <si>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</si>
  <si>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</si>
  <si>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</si>
  <si>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</si>
  <si>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</si>
  <si>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</si>
  <si>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</si>
  <si>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</si>
  <si>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</si>
  <si>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</si>
  <si>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</si>
  <si>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</si>
  <si>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</si>
  <si>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</si>
  <si>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</si>
  <si>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</si>
  <si>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</si>
  <si>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</si>
  <si>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</si>
  <si>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</si>
  <si>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</si>
  <si>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</si>
  <si>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</si>
  <si>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</si>
  <si>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</si>
  <si>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</si>
  <si>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</si>
  <si>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</si>
  <si>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</si>
  <si>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</si>
  <si>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</si>
  <si>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</si>
  <si>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</si>
  <si>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</si>
  <si>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</si>
  <si>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</si>
  <si>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</si>
  <si>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</si>
  <si>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</si>
  <si>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</si>
  <si>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</si>
  <si>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</si>
  <si>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</si>
  <si>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</si>
  <si>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</si>
  <si>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</si>
  <si>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</si>
  <si>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</si>
  <si>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</si>
  <si>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</si>
  <si>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</si>
  <si>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</si>
  <si>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</si>
  <si>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</si>
  <si>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</si>
  <si>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</si>
  <si>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</si>
  <si>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</si>
  <si>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</si>
  <si>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</si>
  <si>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</si>
  <si>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</si>
  <si>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</si>
  <si>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</si>
  <si>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</si>
  <si>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</si>
  <si>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</si>
  <si>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</si>
  <si>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</si>
  <si>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</si>
  <si>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</si>
  <si>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</si>
  <si>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</si>
  <si>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</si>
  <si>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</si>
  <si>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</si>
  <si>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</si>
  <si>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</si>
  <si>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</si>
  <si>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</si>
  <si>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</si>
  <si>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</si>
  <si>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</si>
  <si>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</si>
  <si>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</si>
  <si>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</si>
  <si>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</si>
  <si>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</si>
  <si>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</si>
  <si>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</si>
  <si>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</si>
  <si>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</si>
  <si>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</si>
  <si>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</si>
  <si>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</si>
  <si>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</si>
  <si>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</si>
  <si>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</si>
  <si>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</si>
  <si>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</si>
  <si>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</si>
  <si>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</si>
  <si>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</si>
  <si>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</si>
  <si>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</si>
  <si>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</si>
  <si>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</si>
  <si>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</si>
  <si>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</si>
  <si>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</si>
  <si>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</si>
  <si>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</si>
  <si>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</si>
  <si>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</si>
  <si>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</si>
  <si>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</si>
  <si>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</si>
  <si>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</si>
  <si>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</si>
  <si>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</si>
  <si>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</si>
  <si>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</si>
  <si>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</si>
  <si>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</si>
  <si>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</si>
  <si>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</si>
  <si>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</si>
  <si>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</si>
  <si>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</si>
  <si>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</si>
  <si>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</si>
  <si>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</si>
  <si>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</si>
  <si>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</si>
  <si>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</si>
  <si>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</si>
  <si>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</si>
  <si>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</si>
  <si>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</si>
  <si>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</si>
  <si>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</si>
  <si>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</si>
  <si>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</si>
  <si>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</si>
  <si>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</si>
  <si>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</si>
  <si>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</si>
  <si>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</si>
  <si>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</si>
  <si>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</si>
  <si>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</si>
  <si>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</si>
  <si>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</si>
  <si>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</si>
  <si>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</si>
  <si>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</si>
  <si>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</si>
  <si>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</si>
  <si>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</si>
  <si>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</si>
  <si>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</si>
  <si>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</si>
  <si>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</si>
  <si>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</si>
  <si>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</si>
  <si>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</si>
  <si>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</si>
  <si>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</si>
  <si>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</si>
  <si>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</si>
  <si>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</si>
  <si>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</si>
  <si>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</si>
  <si>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</si>
  <si>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</si>
  <si>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</si>
  <si>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</si>
  <si>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</si>
  <si>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</si>
  <si>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</si>
  <si>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</si>
  <si>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</si>
  <si>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</si>
  <si>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</si>
  <si>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</si>
  <si>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</si>
  <si>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</si>
  <si>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</si>
  <si>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</si>
  <si>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</si>
  <si>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</si>
  <si>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</si>
  <si>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</si>
  <si>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</si>
  <si>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</si>
  <si>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</si>
  <si>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</si>
  <si>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</si>
  <si>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</si>
  <si>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</si>
  <si>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</si>
  <si>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</si>
  <si>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</si>
  <si>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</si>
  <si>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</si>
  <si>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</si>
  <si>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</si>
  <si>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</si>
  <si>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</si>
  <si>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</si>
  <si>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</si>
  <si>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</si>
  <si>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</si>
  <si>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</si>
  <si>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</si>
  <si>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</si>
  <si>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</si>
  <si>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</si>
  <si>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</si>
  <si>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</si>
  <si>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</si>
  <si>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</si>
  <si>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</si>
  <si>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</si>
  <si>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</si>
  <si>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</si>
  <si>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</si>
  <si>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</si>
  <si>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</si>
  <si>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</si>
  <si>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</si>
  <si>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</si>
  <si>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</si>
  <si>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</si>
  <si>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</si>
  <si>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</si>
  <si>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</si>
  <si>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</si>
  <si>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</si>
  <si>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</si>
  <si>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</si>
  <si>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</si>
  <si>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</si>
  <si>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</si>
  <si>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</si>
  <si>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</si>
  <si>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</si>
  <si>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</si>
  <si>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</si>
  <si>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</si>
  <si>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</si>
  <si>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</si>
  <si>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</si>
  <si>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</si>
  <si>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</si>
  <si>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</si>
  <si>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</si>
  <si>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</si>
  <si>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</si>
  <si>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</si>
  <si>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</si>
  <si>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</si>
  <si>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</si>
  <si>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</si>
  <si>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</si>
  <si>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</si>
  <si>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</si>
  <si>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</si>
  <si>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</si>
  <si>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</si>
  <si>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</si>
  <si>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</si>
  <si>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</si>
  <si>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</si>
  <si>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</si>
  <si>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</si>
  <si>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</si>
  <si>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</si>
  <si>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</si>
  <si>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</si>
  <si>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</si>
  <si>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</si>
  <si>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</si>
  <si>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</si>
  <si>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</si>
  <si>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</si>
  <si>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</si>
  <si>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</si>
  <si>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</si>
  <si>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</si>
  <si>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</si>
  <si>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</si>
  <si>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</si>
  <si>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</si>
  <si>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</si>
  <si>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</si>
  <si>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</si>
  <si>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</si>
  <si>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</si>
  <si>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</si>
  <si>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</si>
  <si>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</si>
  <si>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</si>
  <si>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</si>
  <si>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</si>
  <si>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</si>
  <si>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</si>
  <si>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</si>
  <si>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</si>
  <si>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</si>
  <si>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</si>
  <si>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</si>
  <si>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</si>
  <si>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</si>
  <si>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</si>
  <si>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</si>
  <si>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</si>
  <si>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</si>
  <si>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</si>
  <si>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</si>
  <si>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</si>
  <si>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</si>
  <si>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</si>
  <si>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</si>
  <si>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</si>
  <si>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</si>
  <si>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</si>
  <si>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</si>
  <si>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</si>
  <si>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</si>
  <si>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</si>
  <si>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</si>
  <si>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</si>
  <si>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</si>
  <si>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</si>
  <si>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</si>
  <si>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</si>
  <si>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</si>
  <si>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</si>
  <si>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</si>
  <si>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</si>
  <si>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</si>
  <si>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</si>
  <si>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</si>
  <si>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</si>
  <si>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</si>
  <si>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</si>
  <si>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</si>
  <si>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</si>
  <si>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</si>
  <si>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</si>
  <si>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</si>
  <si>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</si>
  <si>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</si>
  <si>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</si>
  <si>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</si>
  <si>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</si>
  <si>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</si>
  <si>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</si>
  <si>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</si>
  <si>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</si>
  <si>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</si>
  <si>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</si>
  <si>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</si>
  <si>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</si>
  <si>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</si>
  <si>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</si>
  <si>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</si>
  <si>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</si>
  <si>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</si>
  <si>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</si>
  <si>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</si>
  <si>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</si>
  <si>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</si>
  <si>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</si>
  <si>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</si>
  <si>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</si>
  <si>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</si>
  <si>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</si>
  <si>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</si>
  <si>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</si>
  <si>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</si>
  <si>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</si>
  <si>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</si>
  <si>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</si>
  <si>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</si>
  <si>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</si>
  <si>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</si>
  <si>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</si>
  <si>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</si>
  <si>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</si>
  <si>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</si>
  <si>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</si>
  <si>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</si>
  <si>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</si>
  <si>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</si>
  <si>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</si>
  <si>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</si>
  <si>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</si>
  <si>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</si>
  <si>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</si>
  <si>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</si>
  <si>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</si>
  <si>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</si>
  <si>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</si>
  <si>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</si>
  <si>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</si>
  <si>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</si>
  <si>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</si>
  <si>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</si>
  <si>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</si>
  <si>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</si>
  <si>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</si>
  <si>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</si>
  <si>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</si>
  <si>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</si>
  <si>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</si>
  <si>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</si>
  <si>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</si>
  <si>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</si>
  <si>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</si>
  <si>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</si>
  <si>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</si>
  <si>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</si>
  <si>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</si>
  <si>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</si>
  <si>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</si>
  <si>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</si>
  <si>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</si>
  <si>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</si>
  <si>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</si>
  <si>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</si>
  <si>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</si>
  <si>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</si>
  <si>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</si>
  <si>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</si>
  <si>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</si>
  <si>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</si>
  <si>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</si>
  <si>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</si>
  <si>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</si>
  <si>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</si>
  <si>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</si>
  <si>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</si>
  <si>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</si>
  <si>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</si>
  <si>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</si>
  <si>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</si>
  <si>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</si>
  <si>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</si>
  <si>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</si>
  <si>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</si>
  <si>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</si>
  <si>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</si>
  <si>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</si>
  <si>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</si>
  <si>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</si>
  <si>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</si>
  <si>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</si>
  <si>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</si>
  <si>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</si>
  <si>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</si>
  <si>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</si>
  <si>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</si>
  <si>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</si>
  <si>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</si>
  <si>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</si>
  <si>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</si>
  <si>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</si>
  <si>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</si>
  <si>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</si>
  <si>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</si>
  <si>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</si>
  <si>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</si>
  <si>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</si>
  <si>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</si>
  <si>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</si>
  <si>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</si>
  <si>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</si>
  <si>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</si>
  <si>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</si>
  <si>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</si>
  <si>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</si>
  <si>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</si>
  <si>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</si>
  <si>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</si>
  <si>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</si>
  <si>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</si>
  <si>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</si>
  <si>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</si>
  <si>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</si>
  <si>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</si>
  <si>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</si>
  <si>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</si>
  <si>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</si>
  <si>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</si>
  <si>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</si>
  <si>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</si>
  <si>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</si>
  <si>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</si>
  <si>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</si>
  <si>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</si>
  <si>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</si>
  <si>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</si>
  <si>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</si>
  <si>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</si>
  <si>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</si>
  <si>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</si>
  <si>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</si>
  <si>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</si>
  <si>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</si>
  <si>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</si>
  <si>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</si>
  <si>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</si>
  <si>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</si>
  <si>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</si>
  <si>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</si>
  <si>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</si>
  <si>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</si>
  <si>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</si>
  <si>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</si>
  <si>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</si>
  <si>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</si>
  <si>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</si>
  <si>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</si>
  <si>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</si>
  <si>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</si>
  <si>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</si>
  <si>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</si>
  <si>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</si>
  <si>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</si>
  <si>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</si>
  <si>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</si>
  <si>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</si>
  <si>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</si>
  <si>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</si>
  <si>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</si>
  <si>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</si>
  <si>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</si>
  <si>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</si>
  <si>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</si>
  <si>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</si>
  <si>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</si>
  <si>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</si>
  <si>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</si>
  <si>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</si>
  <si>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</si>
  <si>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</si>
  <si>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</si>
  <si>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</si>
  <si>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</si>
  <si>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</si>
  <si>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</si>
  <si>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</si>
  <si>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</si>
  <si>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</si>
  <si>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</si>
  <si>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</si>
  <si>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</si>
  <si>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</si>
  <si>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</si>
  <si>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</si>
  <si>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</si>
  <si>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</si>
  <si>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</si>
  <si>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</si>
  <si>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</si>
  <si>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</si>
  <si>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</si>
  <si>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</si>
  <si>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</si>
  <si>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</si>
  <si>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</si>
  <si>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</si>
  <si>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</si>
  <si>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</si>
  <si>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</si>
  <si>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</si>
  <si>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</si>
  <si>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</si>
  <si>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</si>
  <si>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</si>
  <si>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</si>
  <si>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</si>
  <si>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</si>
  <si>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</si>
  <si>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</si>
  <si>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</si>
  <si>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</si>
  <si>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</si>
  <si>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</si>
  <si>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</si>
  <si>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</si>
  <si>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</si>
  <si>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</si>
  <si>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</si>
  <si>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</si>
  <si>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</si>
  <si>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</si>
  <si>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</si>
  <si>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</si>
  <si>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</si>
  <si>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</si>
  <si>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</si>
  <si>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</si>
  <si>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</si>
  <si>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</si>
  <si>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</si>
  <si>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</si>
  <si>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</si>
  <si>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</si>
  <si>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</si>
  <si>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</si>
  <si>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</si>
  <si>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</si>
  <si>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</si>
  <si>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</si>
  <si>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</si>
  <si>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</si>
  <si>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</si>
  <si>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</si>
  <si>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</si>
  <si>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</si>
  <si>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</si>
  <si>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</si>
  <si>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</si>
  <si>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</si>
  <si>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</si>
  <si>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</si>
  <si>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</si>
  <si>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</si>
  <si>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</si>
  <si>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</si>
  <si>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</si>
  <si>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</si>
  <si>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</si>
  <si>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</si>
  <si>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</si>
  <si>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</si>
  <si>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</si>
  <si>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</si>
  <si>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</si>
  <si>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</si>
  <si>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</si>
  <si>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</si>
  <si>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</si>
  <si>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</si>
  <si>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</si>
  <si>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</si>
  <si>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</si>
  <si>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</si>
  <si>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</si>
  <si>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</si>
  <si>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</si>
  <si>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</si>
  <si>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</si>
  <si>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</si>
  <si>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</si>
  <si>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</si>
  <si>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</si>
  <si>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</si>
  <si>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</si>
  <si>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</si>
  <si>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</si>
  <si>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</si>
  <si>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</si>
  <si>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</si>
  <si>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</si>
  <si>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</si>
  <si>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</si>
  <si>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</si>
  <si>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</si>
  <si>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</si>
  <si>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</si>
  <si>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</si>
  <si>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</si>
  <si>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</si>
  <si>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</si>
  <si>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</si>
  <si>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</si>
  <si>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</si>
  <si>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</si>
  <si>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</si>
  <si>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</si>
  <si>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</si>
  <si>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</si>
  <si>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</si>
  <si>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</si>
  <si>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</si>
  <si>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</si>
  <si>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</si>
  <si>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</si>
  <si>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</si>
  <si>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</si>
  <si>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</si>
  <si>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</si>
  <si>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</si>
  <si>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</si>
  <si>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</si>
  <si>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</si>
  <si>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</si>
  <si>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</si>
  <si>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</si>
  <si>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</si>
  <si>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</si>
  <si>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</si>
  <si>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</si>
  <si>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</si>
  <si>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</si>
  <si>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</si>
  <si>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</si>
  <si>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</si>
  <si>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</si>
  <si>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</si>
  <si>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</si>
  <si>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</si>
  <si>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</si>
  <si>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</si>
  <si>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</si>
  <si>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</si>
  <si>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</si>
  <si>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</si>
  <si>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</si>
  <si>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</si>
  <si>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</si>
  <si>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</si>
  <si>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</si>
  <si>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</si>
  <si>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</si>
  <si>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</si>
  <si>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</si>
  <si>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</si>
  <si>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</si>
  <si>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</si>
  <si>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</si>
  <si>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</si>
  <si>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</si>
  <si>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</si>
  <si>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</si>
  <si>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</si>
  <si>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</si>
  <si>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</si>
  <si>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</si>
  <si>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</si>
  <si>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</si>
  <si>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</si>
  <si>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</si>
  <si>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</si>
  <si>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</si>
  <si>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</si>
  <si>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</si>
  <si>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</si>
  <si>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</si>
  <si>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</si>
  <si>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</si>
  <si>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</si>
  <si>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</si>
  <si>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</si>
  <si>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</si>
  <si>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</si>
  <si>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</si>
  <si>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</si>
  <si>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</si>
  <si>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</si>
  <si>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</si>
  <si>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</si>
  <si>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</si>
  <si>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</si>
  <si>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</si>
  <si>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</si>
  <si>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</si>
  <si>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</si>
  <si>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</si>
  <si>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</si>
  <si>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</si>
  <si>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</si>
  <si>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</si>
  <si>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</si>
  <si>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</si>
  <si>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</si>
  <si>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</si>
  <si>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</si>
  <si>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</si>
  <si>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</si>
  <si>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</si>
  <si>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</si>
  <si>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</si>
  <si>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</si>
  <si>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</si>
  <si>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</si>
  <si>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</si>
  <si>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</si>
  <si>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</si>
  <si>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</si>
  <si>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</si>
  <si>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</si>
  <si>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</si>
  <si>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</si>
  <si>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</si>
  <si>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</si>
  <si>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</si>
  <si>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</si>
  <si>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</si>
  <si>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</si>
  <si>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</si>
  <si>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</si>
  <si>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</si>
  <si>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</si>
  <si>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</si>
  <si>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</si>
  <si>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</si>
  <si>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</si>
  <si>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</si>
  <si>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</si>
  <si>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</si>
  <si>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</si>
  <si>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</si>
  <si>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</si>
  <si>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</si>
  <si>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</si>
  <si>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</si>
  <si>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</si>
  <si>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</si>
  <si>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</si>
  <si>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</si>
  <si>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</si>
  <si>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</si>
  <si>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</si>
  <si>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</si>
  <si>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</si>
  <si>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</si>
  <si>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</si>
  <si>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</si>
  <si>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</si>
  <si>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</si>
  <si>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</si>
  <si>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</si>
  <si>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</si>
  <si>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</si>
  <si>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</si>
  <si>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</si>
  <si>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</si>
  <si>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</si>
  <si>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</si>
  <si>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</si>
  <si>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</si>
  <si>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</si>
  <si>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</si>
  <si>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</si>
  <si>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</si>
  <si>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</si>
  <si>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</si>
  <si>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</si>
  <si>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</si>
  <si>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</si>
  <si>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</si>
  <si>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</si>
  <si>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</si>
  <si>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</si>
  <si>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</si>
  <si>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</si>
  <si>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</si>
  <si>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</si>
  <si>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</si>
  <si>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</si>
  <si>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</si>
  <si>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</si>
  <si>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</si>
  <si>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</si>
  <si>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</si>
  <si>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</si>
  <si>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</si>
  <si>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</si>
  <si>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</si>
  <si>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</si>
  <si>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</si>
  <si>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</si>
  <si>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</si>
  <si>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</si>
  <si>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</si>
  <si>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</si>
  <si>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</si>
  <si>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</si>
  <si>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</si>
  <si>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</si>
  <si>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</si>
  <si>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</si>
  <si>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</si>
  <si>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</si>
  <si>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</si>
  <si>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</si>
  <si>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</si>
  <si>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</si>
  <si>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</si>
  <si>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</si>
  <si>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</si>
  <si>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</si>
  <si>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</si>
  <si>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</si>
  <si>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</si>
  <si>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</si>
  <si>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</si>
  <si>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</si>
  <si>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</si>
  <si>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</si>
  <si>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</si>
  <si>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</si>
  <si>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</si>
  <si>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</si>
  <si>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</si>
  <si>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</si>
  <si>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</si>
  <si>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</si>
  <si>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</si>
  <si>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</si>
  <si>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</si>
  <si>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</si>
  <si>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</si>
  <si>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</si>
  <si>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</si>
  <si>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</si>
  <si>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</si>
  <si>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</si>
  <si>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</si>
  <si>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</si>
  <si>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</si>
  <si>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</si>
  <si>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</si>
  <si>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</si>
  <si>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</si>
  <si>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</si>
  <si>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</si>
  <si>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</si>
  <si>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</si>
  <si>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</si>
  <si>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</si>
  <si>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</si>
  <si>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</si>
  <si>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</si>
  <si>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</si>
  <si>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</si>
  <si>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</si>
  <si>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</si>
  <si>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</si>
  <si>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</si>
  <si>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</si>
  <si>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</si>
  <si>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</si>
  <si>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</si>
  <si>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</si>
  <si>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</si>
  <si>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</si>
  <si>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</si>
  <si>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</si>
  <si>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</si>
  <si>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</si>
  <si>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</si>
  <si>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</si>
  <si>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</si>
  <si>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</si>
  <si>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</si>
  <si>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</si>
  <si>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</si>
  <si>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</si>
  <si>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</si>
  <si>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</si>
  <si>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</si>
  <si>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</si>
  <si>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</si>
  <si>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</si>
  <si>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</si>
  <si>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</si>
  <si>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</si>
  <si>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</si>
  <si>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</si>
  <si>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</si>
  <si>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</si>
  <si>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</si>
  <si>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</si>
  <si>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</si>
  <si>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</si>
  <si>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</si>
  <si>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</si>
  <si>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</si>
  <si>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</si>
  <si>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</si>
  <si>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</si>
  <si>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</si>
  <si>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</si>
  <si>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</si>
  <si>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</si>
  <si>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</si>
  <si>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</si>
  <si>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</si>
  <si>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</si>
  <si>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</si>
  <si>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</si>
  <si>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</si>
  <si>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</si>
  <si>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</si>
  <si>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</si>
  <si>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</si>
  <si>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</si>
  <si>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</si>
  <si>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</si>
  <si>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</si>
  <si>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</si>
  <si>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</si>
  <si>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</si>
  <si>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</si>
  <si>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</si>
  <si>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</si>
  <si>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</si>
  <si>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</si>
  <si>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</si>
  <si>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</si>
  <si>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</si>
  <si>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</si>
  <si>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</si>
  <si>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</si>
  <si>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</si>
  <si>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</si>
  <si>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</si>
  <si>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</si>
  <si>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</si>
  <si>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</si>
  <si>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</si>
  <si>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</si>
  <si>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</si>
  <si>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</si>
  <si>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</si>
  <si>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</si>
  <si>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</si>
  <si>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</si>
  <si>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</si>
  <si>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</si>
  <si>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</si>
  <si>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</si>
  <si>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</si>
  <si>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</si>
  <si>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</si>
  <si>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</si>
  <si>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</si>
  <si>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</si>
  <si>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</si>
  <si>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</si>
  <si>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</si>
  <si>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</si>
  <si>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</si>
  <si>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</si>
  <si>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</si>
  <si>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</si>
  <si>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</si>
  <si>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</si>
  <si>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</si>
  <si>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</si>
  <si>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</si>
  <si>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</si>
  <si>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</si>
  <si>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</si>
  <si>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</si>
  <si>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</si>
  <si>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</si>
  <si>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</si>
  <si>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</si>
  <si>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</si>
  <si>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</si>
  <si>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</si>
  <si>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</si>
  <si>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</si>
  <si>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</si>
  <si>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</si>
  <si>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</si>
  <si>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</si>
  <si>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</si>
  <si>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</si>
  <si>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</si>
  <si>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</si>
  <si>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</si>
  <si>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</si>
  <si>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</si>
  <si>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</si>
  <si>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</si>
  <si>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</si>
  <si>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</si>
  <si>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</si>
  <si>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</si>
  <si>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</si>
  <si>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</si>
  <si>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</si>
  <si>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</si>
  <si>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</si>
  <si>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</si>
  <si>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</si>
  <si>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</si>
  <si>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</si>
  <si>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</si>
  <si>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</si>
  <si>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</si>
  <si>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</si>
  <si>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</si>
  <si>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</si>
  <si>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</si>
  <si>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</si>
  <si>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</si>
  <si>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</si>
  <si>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</si>
  <si>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</si>
  <si>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</si>
  <si>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</si>
  <si>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</si>
  <si>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</si>
  <si>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</si>
  <si>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</si>
  <si>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</si>
  <si>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</si>
  <si>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</si>
  <si>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</si>
  <si>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</si>
  <si>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</si>
  <si>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</si>
  <si>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</si>
  <si>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</si>
  <si>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</si>
  <si>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</si>
  <si>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</si>
  <si>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</si>
  <si>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</si>
  <si>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</si>
  <si>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</si>
  <si>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</si>
  <si>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</si>
  <si>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</si>
  <si>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</si>
  <si>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</si>
  <si>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</si>
  <si>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</si>
  <si>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</si>
  <si>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</si>
  <si>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</si>
  <si>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</si>
  <si>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</si>
  <si>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</si>
  <si>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</si>
  <si>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</si>
  <si>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</si>
  <si>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</si>
  <si>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</si>
  <si>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</si>
  <si>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</si>
  <si>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</si>
  <si>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</si>
  <si>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</si>
  <si>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</si>
  <si>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</si>
  <si>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</si>
  <si>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</si>
  <si>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</si>
  <si>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</si>
  <si>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</si>
  <si>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</si>
  <si>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</si>
  <si>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</si>
  <si>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</si>
  <si>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</si>
  <si>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</si>
  <si>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</si>
  <si>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</si>
  <si>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</si>
  <si>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</si>
  <si>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</si>
  <si>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</si>
  <si>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</si>
  <si>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</si>
  <si>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</si>
  <si>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</si>
  <si>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</si>
  <si>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</si>
  <si>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</si>
  <si>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</si>
  <si>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</si>
  <si>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</si>
  <si>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</si>
  <si>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</si>
  <si>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</si>
  <si>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</si>
  <si>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</si>
  <si>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</si>
  <si>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</si>
  <si>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</si>
  <si>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</si>
  <si>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</si>
  <si>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</si>
  <si>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</si>
  <si>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</si>
  <si>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</si>
  <si>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</si>
  <si>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</si>
  <si>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</si>
  <si>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</si>
  <si>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</si>
  <si>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</si>
  <si>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</si>
  <si>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</si>
  <si>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</si>
  <si>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</si>
  <si>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</si>
  <si>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</si>
  <si>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</si>
  <si>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</si>
  <si>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</si>
  <si>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</si>
  <si>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</si>
  <si>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</si>
  <si>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</si>
  <si>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</si>
  <si>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</si>
  <si>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</si>
  <si>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</si>
  <si>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</si>
  <si>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</si>
  <si>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</si>
  <si>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</si>
  <si>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</si>
  <si>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</si>
  <si>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</si>
  <si>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</si>
  <si>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</si>
  <si>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</si>
  <si>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</si>
  <si>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</si>
  <si>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</si>
  <si>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</si>
  <si>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</si>
  <si>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</si>
  <si>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</si>
  <si>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</si>
  <si>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</si>
  <si>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</si>
  <si>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</si>
  <si>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</si>
  <si>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</si>
  <si>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</si>
  <si>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</si>
  <si>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</si>
  <si>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</si>
  <si>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</si>
  <si>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</si>
  <si>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</si>
  <si>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</si>
  <si>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</si>
  <si>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</si>
  <si>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</si>
  <si>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</si>
  <si>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</si>
  <si>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</si>
  <si>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</si>
  <si>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</si>
  <si>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</si>
  <si>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</si>
  <si>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</si>
  <si>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</si>
  <si>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</si>
  <si>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</si>
  <si>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</si>
  <si>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</si>
  <si>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</si>
  <si>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</si>
  <si>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</si>
  <si>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</si>
  <si>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</si>
  <si>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</si>
  <si>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</si>
  <si>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</si>
  <si>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</si>
  <si>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</si>
  <si>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</si>
  <si>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</si>
  <si>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</si>
  <si>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</si>
  <si>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</si>
  <si>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</si>
  <si>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</si>
  <si>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</si>
  <si>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</si>
  <si>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</si>
  <si>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</si>
  <si>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</si>
  <si>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</si>
  <si>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</si>
  <si>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</si>
  <si>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</si>
  <si>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</si>
  <si>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</si>
  <si>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</si>
  <si>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</si>
  <si>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</si>
  <si>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</si>
  <si>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</si>
  <si>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</si>
  <si>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</si>
  <si>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</si>
  <si>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</si>
  <si>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</si>
  <si>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</si>
  <si>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</si>
  <si>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</si>
  <si>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</si>
  <si>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</si>
  <si>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</si>
  <si>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</si>
  <si>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</si>
  <si>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</si>
  <si>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</si>
  <si>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</si>
  <si>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</si>
  <si>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</si>
  <si>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</si>
  <si>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</si>
  <si>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</si>
  <si>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</si>
  <si>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</si>
  <si>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</si>
  <si>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</si>
  <si>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</si>
  <si>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</si>
  <si>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</si>
  <si>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</si>
  <si>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</si>
  <si>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</si>
  <si>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</si>
  <si>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</si>
  <si>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</si>
  <si>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</si>
  <si>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</si>
  <si>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</si>
  <si>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</si>
  <si>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</si>
  <si>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</si>
  <si>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</si>
  <si>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</si>
  <si>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</si>
  <si>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</si>
  <si>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</si>
  <si>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</si>
  <si>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</si>
  <si>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</si>
  <si>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</si>
  <si>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</si>
  <si>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</si>
  <si>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</si>
  <si>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</si>
  <si>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</si>
  <si>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</si>
  <si>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</si>
  <si>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</si>
  <si>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</si>
  <si>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</si>
  <si>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</si>
  <si>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</si>
  <si>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</si>
  <si>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</si>
  <si>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</si>
  <si>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</si>
  <si>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</si>
  <si>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</si>
  <si>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</si>
  <si>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</si>
  <si>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</si>
  <si>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</si>
  <si>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</si>
  <si>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</si>
  <si>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</si>
  <si>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</si>
  <si>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</si>
  <si>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</si>
  <si>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</si>
  <si>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</si>
  <si>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</si>
  <si>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</si>
  <si>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</si>
  <si>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</si>
  <si>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</si>
  <si>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</si>
  <si>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</si>
  <si>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</si>
  <si>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</si>
  <si>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</si>
  <si>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</si>
  <si>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</si>
  <si>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</si>
  <si>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</si>
  <si>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</si>
  <si>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</si>
  <si>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</si>
  <si>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</si>
  <si>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</si>
  <si>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</si>
  <si>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</si>
  <si>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</si>
  <si>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</si>
  <si>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</si>
  <si>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</si>
  <si>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</si>
  <si>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</si>
  <si>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</si>
  <si>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</si>
  <si>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</si>
  <si>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</si>
  <si>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</si>
  <si>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</si>
  <si>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</si>
  <si>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</si>
  <si>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</si>
  <si>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</si>
  <si>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</si>
  <si>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</si>
  <si>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</si>
  <si>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</si>
  <si>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</si>
  <si>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</si>
  <si>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</si>
  <si>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</si>
  <si>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</si>
  <si>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</si>
  <si>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</si>
  <si>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</si>
  <si>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</si>
  <si>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</si>
  <si>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</si>
  <si>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</si>
  <si>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</si>
  <si>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</si>
  <si>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</si>
  <si>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</si>
  <si>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</si>
  <si>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</si>
  <si>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</si>
  <si>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</si>
  <si>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</si>
  <si>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</si>
  <si>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</si>
  <si>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</si>
  <si>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</si>
  <si>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</si>
  <si>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</si>
  <si>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</si>
  <si>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</si>
  <si>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</si>
  <si>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</si>
  <si>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</si>
  <si>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</si>
  <si>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</si>
  <si>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</si>
  <si>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</si>
  <si>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</si>
  <si>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</si>
  <si>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</si>
  <si>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</si>
  <si>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</si>
  <si>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</si>
  <si>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</si>
  <si>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</si>
  <si>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</si>
  <si>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</si>
  <si>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</si>
  <si>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</si>
  <si>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</si>
  <si>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</si>
  <si>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</si>
  <si>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</si>
  <si>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</si>
  <si>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</si>
  <si>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</si>
  <si>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</si>
  <si>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</si>
  <si>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</si>
  <si>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</si>
  <si>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</si>
  <si>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</si>
  <si>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</si>
  <si>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</si>
  <si>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</si>
  <si>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</si>
  <si>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</si>
  <si>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</si>
  <si>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</si>
  <si>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</si>
  <si>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</si>
  <si>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</si>
  <si>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</si>
  <si>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</si>
  <si>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</si>
  <si>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</si>
  <si>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</si>
  <si>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</si>
  <si>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</si>
  <si>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</si>
  <si>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</si>
  <si>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</si>
  <si>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</si>
  <si>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</si>
  <si>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</si>
  <si>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</si>
  <si>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</si>
  <si>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</si>
  <si>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</si>
  <si>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</si>
  <si>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</si>
  <si>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</si>
  <si>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</si>
  <si>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</si>
  <si>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</si>
  <si>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</si>
  <si>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</si>
  <si>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</si>
  <si>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</si>
  <si>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</si>
  <si>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</si>
  <si>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</si>
  <si>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</si>
  <si>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</si>
  <si>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</si>
  <si>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</si>
  <si>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</si>
  <si>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</si>
  <si>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</si>
  <si>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</si>
  <si>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</si>
  <si>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</si>
  <si>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</si>
  <si>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</si>
  <si>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</si>
  <si>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</si>
  <si>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</si>
  <si>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</si>
  <si>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</si>
  <si>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</si>
  <si>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</si>
  <si>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</si>
  <si>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</si>
  <si>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</si>
  <si>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</si>
  <si>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</si>
  <si>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</si>
  <si>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</si>
  <si>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</si>
  <si>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</si>
  <si>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</si>
  <si>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</si>
  <si>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</si>
  <si>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</si>
  <si>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</si>
  <si>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</si>
  <si>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</si>
  <si>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</si>
  <si>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</si>
  <si>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</si>
  <si>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</si>
  <si>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</si>
  <si>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</si>
  <si>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</si>
  <si>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</si>
  <si>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</si>
  <si>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</si>
  <si>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</si>
  <si>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</si>
  <si>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</si>
  <si>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</si>
  <si>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</si>
  <si>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</si>
  <si>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</si>
  <si>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</si>
  <si>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</si>
  <si>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</si>
  <si>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</si>
  <si>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</si>
  <si>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</si>
  <si>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</si>
  <si>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</si>
  <si>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</si>
  <si>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</si>
  <si>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</si>
  <si>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</si>
  <si>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</si>
  <si>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</si>
  <si>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</si>
  <si>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</si>
  <si>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</si>
  <si>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</si>
  <si>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</si>
  <si>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</si>
  <si>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</si>
  <si>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</si>
  <si>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</si>
  <si>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</si>
  <si>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</si>
  <si>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</si>
  <si>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</si>
  <si>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</si>
  <si>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</si>
  <si>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</si>
  <si>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</si>
  <si>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</si>
  <si>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</si>
  <si>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</si>
  <si>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</si>
  <si>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</si>
  <si>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</si>
  <si>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</si>
  <si>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</si>
  <si>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</si>
  <si>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</si>
  <si>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</si>
  <si>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</si>
  <si>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</si>
  <si>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</si>
  <si>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</si>
  <si>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</si>
  <si>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</si>
  <si>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</si>
  <si>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</si>
  <si>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</si>
  <si>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</si>
  <si>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</si>
  <si>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</si>
  <si>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</si>
  <si>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</si>
  <si>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</si>
  <si>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</si>
  <si>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</si>
  <si>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</si>
  <si>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</si>
  <si>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</si>
  <si>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</si>
  <si>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</si>
  <si>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</si>
  <si>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</si>
  <si>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</si>
  <si>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</si>
  <si>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</si>
  <si>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</si>
  <si>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</si>
  <si>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</si>
  <si>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</si>
  <si>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</si>
  <si>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</si>
  <si>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</si>
  <si>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</si>
  <si>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</si>
  <si>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</si>
  <si>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</si>
  <si>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</si>
  <si>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</si>
  <si>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</si>
  <si>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</si>
  <si>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</si>
  <si>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</si>
  <si>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</si>
  <si>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</si>
  <si>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</si>
  <si>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</si>
  <si>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</si>
  <si>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</si>
  <si>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</si>
  <si>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</si>
  <si>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</si>
  <si>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</si>
  <si>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</si>
  <si>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</si>
  <si>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</si>
  <si>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</si>
  <si>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</si>
  <si>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</si>
  <si>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</si>
  <si>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</si>
  <si>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</si>
  <si>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</si>
  <si>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</si>
  <si>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</si>
  <si>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</si>
  <si>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</si>
  <si>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</si>
  <si>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</si>
  <si>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</si>
  <si>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</si>
  <si>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</si>
  <si>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</si>
  <si>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</si>
  <si>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</si>
  <si>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</si>
  <si>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</si>
  <si>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</si>
  <si>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</si>
  <si>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</si>
  <si>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</si>
  <si>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</si>
  <si>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</si>
  <si>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</si>
  <si>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</si>
  <si>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</si>
  <si>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</si>
  <si>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</si>
  <si>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</si>
  <si>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</si>
  <si>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</si>
  <si>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</si>
  <si>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</si>
  <si>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</si>
  <si>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</si>
  <si>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</si>
  <si>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</si>
  <si>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</si>
  <si>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</si>
  <si>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</si>
  <si>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</si>
  <si>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</si>
  <si>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</si>
  <si>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</si>
  <si>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</si>
  <si>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</si>
  <si>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</si>
  <si>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</si>
  <si>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</si>
  <si>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</si>
  <si>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</si>
  <si>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</si>
  <si>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</si>
  <si>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</si>
  <si>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</si>
  <si>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</si>
  <si>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</si>
  <si>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</si>
  <si>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</si>
  <si>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</si>
  <si>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</si>
  <si>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</si>
  <si>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</si>
  <si>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</si>
  <si>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</si>
  <si>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</si>
  <si>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</si>
  <si>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</si>
  <si>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</si>
  <si>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</si>
  <si>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</si>
  <si>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</si>
  <si>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</si>
  <si>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</si>
  <si>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</si>
  <si>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</si>
  <si>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</si>
  <si>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</si>
  <si>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</si>
  <si>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</si>
  <si>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</si>
  <si>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</si>
  <si>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</si>
  <si>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</si>
  <si>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</si>
  <si>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</si>
  <si>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</si>
  <si>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</si>
  <si>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</si>
  <si>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</si>
  <si>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</si>
  <si>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</si>
  <si>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</si>
  <si>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</si>
  <si>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</si>
  <si>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</si>
  <si>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</si>
  <si>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</si>
  <si>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</si>
  <si>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</si>
  <si>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</si>
  <si>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</si>
  <si>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</si>
  <si>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</si>
  <si>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</si>
  <si>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</si>
  <si>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</si>
  <si>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</si>
  <si>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</si>
  <si>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</si>
  <si>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</si>
  <si>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</si>
  <si>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</si>
  <si>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</si>
  <si>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</si>
  <si>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</si>
  <si>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</si>
  <si>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</si>
  <si>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</si>
  <si>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</si>
  <si>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</si>
  <si>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</si>
  <si>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</si>
  <si>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</si>
  <si>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</si>
  <si>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</si>
  <si>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</si>
  <si>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</si>
  <si>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</si>
  <si>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</si>
  <si>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</si>
  <si>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</si>
  <si>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</si>
  <si>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</si>
  <si>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</si>
  <si>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</si>
  <si>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</si>
  <si>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</si>
  <si>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</si>
  <si>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</si>
  <si>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</si>
  <si>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</si>
  <si>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</si>
  <si>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</si>
  <si>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</si>
  <si>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</si>
  <si>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</si>
  <si>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</si>
  <si>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</si>
  <si>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</si>
  <si>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</si>
  <si>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</si>
  <si>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</si>
  <si>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</si>
  <si>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</si>
  <si>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</si>
  <si>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</si>
  <si>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</si>
  <si>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</si>
  <si>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</si>
  <si>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</si>
  <si>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</si>
  <si>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</si>
  <si>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</si>
  <si>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</si>
  <si>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</si>
  <si>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</si>
  <si>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</si>
  <si>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</si>
  <si>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</si>
  <si>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</si>
  <si>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</si>
  <si>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</si>
  <si>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</si>
  <si>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</si>
  <si>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</si>
  <si>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</si>
  <si>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</si>
  <si>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</si>
  <si>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</si>
  <si>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</si>
  <si>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</si>
  <si>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</si>
  <si>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</si>
  <si>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</si>
  <si>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</si>
  <si>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</si>
  <si>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</si>
  <si>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</si>
  <si>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</si>
  <si>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</si>
  <si>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</si>
  <si>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</si>
  <si>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</si>
  <si>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</si>
  <si>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</si>
  <si>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</si>
  <si>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</si>
  <si>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</si>
  <si>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</si>
  <si>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</si>
  <si>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</si>
  <si>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</si>
  <si>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</si>
  <si>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</si>
  <si>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</si>
  <si>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</si>
  <si>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</si>
  <si>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</si>
  <si>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</si>
  <si>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</si>
  <si>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</si>
  <si>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</si>
  <si>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</si>
  <si>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</si>
  <si>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</si>
  <si>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</si>
  <si>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</si>
  <si>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</si>
  <si>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</si>
  <si>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</si>
  <si>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</si>
  <si>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</si>
  <si>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</si>
  <si>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</si>
  <si>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</si>
  <si>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</si>
  <si>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</si>
  <si>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</si>
  <si>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</si>
  <si>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</si>
  <si>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</si>
  <si>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</si>
  <si>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</si>
  <si>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</si>
  <si>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</si>
  <si>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</si>
  <si>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</si>
  <si>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</si>
  <si>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</si>
  <si>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</si>
  <si>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</si>
  <si>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</si>
  <si>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</si>
  <si>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</si>
  <si>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</si>
  <si>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</si>
  <si>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</si>
  <si>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</si>
  <si>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</si>
  <si>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</si>
  <si>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</si>
  <si>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</si>
  <si>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</si>
  <si>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</si>
  <si>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</si>
  <si>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</si>
  <si>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</si>
  <si>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</si>
  <si>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</si>
  <si>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</si>
  <si>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</si>
  <si>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</si>
  <si>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</si>
  <si>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</si>
  <si>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</si>
  <si>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</si>
  <si>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</si>
  <si>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</si>
  <si>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</si>
  <si>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</si>
  <si>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</si>
  <si>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</si>
  <si>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</si>
  <si>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</si>
  <si>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</si>
  <si>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</si>
  <si>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</si>
  <si>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</si>
  <si>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</si>
  <si>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</si>
  <si>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</si>
  <si>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</si>
  <si>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</si>
  <si>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</si>
  <si>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</si>
  <si>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</si>
  <si>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</si>
  <si>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</si>
  <si>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</si>
  <si>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</si>
  <si>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</si>
  <si>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</si>
  <si>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</si>
  <si>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</si>
  <si>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</si>
  <si>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</si>
  <si>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</si>
  <si>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</si>
  <si>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</si>
  <si>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</si>
  <si>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</si>
  <si>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</si>
  <si>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</si>
  <si>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</si>
  <si>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</si>
  <si>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</si>
  <si>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</si>
  <si>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</si>
  <si>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</si>
  <si>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</si>
  <si>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</si>
  <si>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</si>
  <si>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</si>
  <si>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</si>
  <si>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</si>
  <si>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</si>
  <si>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</si>
  <si>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</si>
  <si>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</si>
  <si>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</si>
  <si>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</si>
  <si>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</si>
  <si>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</si>
  <si>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</si>
  <si>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</si>
  <si>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</si>
  <si>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</si>
  <si>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</si>
  <si>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</si>
  <si>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</si>
  <si>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</si>
  <si>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</si>
  <si>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</si>
  <si>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</si>
  <si>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</si>
  <si>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</si>
  <si>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</si>
  <si>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</si>
  <si>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</si>
  <si>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</si>
  <si>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</si>
  <si>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</si>
  <si>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</si>
  <si>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</si>
  <si>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</si>
  <si>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</si>
  <si>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</si>
  <si>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</si>
  <si>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</si>
  <si>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</si>
  <si>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</si>
  <si>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</si>
  <si>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</si>
  <si>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</si>
  <si>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</si>
  <si>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</si>
  <si>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</si>
  <si>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</si>
  <si>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</si>
  <si>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</si>
  <si>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</si>
  <si>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</si>
  <si>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</si>
  <si>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</si>
  <si>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</si>
  <si>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</si>
  <si>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</si>
  <si>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</si>
  <si>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</si>
  <si>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</si>
  <si>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</si>
  <si>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</si>
  <si>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</si>
  <si>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</si>
  <si>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</si>
  <si>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</si>
  <si>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</si>
  <si>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</si>
  <si>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</si>
  <si>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</si>
  <si>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</si>
  <si>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</si>
  <si>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</si>
  <si>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</si>
  <si>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</si>
  <si>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</si>
  <si>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</si>
  <si>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</si>
  <si>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</si>
  <si>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</si>
  <si>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</si>
  <si>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</si>
  <si>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</si>
  <si>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</si>
  <si>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</si>
  <si>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</si>
  <si>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</si>
  <si>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</si>
  <si>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</si>
  <si>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</si>
  <si>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</si>
  <si>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</si>
  <si>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</si>
  <si>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</si>
  <si>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</si>
  <si>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</si>
  <si>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</si>
  <si>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</si>
  <si>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</si>
  <si>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</si>
  <si>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</si>
  <si>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</si>
  <si>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</si>
  <si>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</si>
  <si>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</si>
  <si>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</si>
  <si>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</si>
  <si>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</si>
  <si>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</si>
  <si>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</si>
  <si>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</si>
  <si>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</si>
  <si>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</si>
  <si>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</si>
  <si>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</si>
  <si>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</si>
  <si>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</si>
  <si>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</si>
  <si>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</si>
  <si>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</si>
  <si>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</si>
  <si>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</si>
  <si>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</si>
  <si>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</si>
  <si>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</si>
  <si>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</si>
  <si>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</si>
  <si>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</si>
  <si>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</si>
  <si>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</si>
  <si>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</si>
  <si>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</si>
  <si>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</si>
  <si>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</si>
  <si>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</si>
  <si>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</si>
  <si>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</si>
  <si>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</si>
  <si>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</si>
  <si>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</si>
  <si>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</si>
  <si>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</si>
  <si>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</si>
  <si>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</si>
  <si>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</si>
  <si>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</si>
  <si>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</si>
  <si>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</si>
  <si>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</si>
  <si>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</si>
  <si>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</si>
  <si>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</si>
  <si>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</si>
  <si>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</si>
  <si>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</si>
  <si>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</si>
  <si>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</si>
  <si>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</si>
  <si>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</si>
  <si>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</si>
  <si>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</si>
  <si>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</si>
  <si>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</si>
  <si>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</si>
  <si>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</si>
  <si>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</si>
  <si>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</si>
  <si>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</si>
  <si>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</si>
  <si>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</si>
  <si>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</si>
  <si>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</si>
  <si>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</si>
  <si>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</si>
  <si>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</si>
  <si>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</si>
  <si>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</si>
  <si>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</si>
  <si>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</si>
  <si>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</si>
  <si>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</si>
  <si>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</si>
  <si>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</si>
  <si>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</si>
  <si>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</si>
  <si>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</si>
  <si>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</si>
  <si>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</si>
  <si>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</si>
  <si>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</si>
  <si>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</si>
  <si>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</si>
  <si>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</si>
  <si>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</si>
  <si>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</si>
  <si>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</si>
  <si>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</si>
  <si>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</si>
  <si>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</si>
  <si>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</si>
  <si>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</si>
  <si>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</si>
  <si>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</si>
  <si>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</si>
  <si>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</si>
  <si>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</si>
  <si>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</si>
  <si>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</si>
  <si>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</si>
  <si>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</si>
  <si>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</si>
  <si>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</si>
  <si>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</si>
  <si>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</si>
  <si>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</si>
  <si>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</si>
  <si>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</si>
  <si>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</si>
  <si>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</si>
  <si>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</si>
  <si>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</si>
  <si>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</si>
  <si>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</si>
  <si>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</si>
  <si>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</si>
  <si>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</si>
  <si>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</si>
  <si>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</si>
  <si>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</si>
  <si>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</si>
  <si>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</si>
  <si>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</si>
  <si>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</si>
  <si>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</si>
  <si>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</si>
  <si>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</si>
  <si>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</si>
  <si>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</si>
  <si>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</si>
  <si>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</si>
  <si>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</si>
  <si>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</si>
  <si>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</si>
  <si>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</si>
  <si>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</si>
  <si>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</si>
  <si>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</si>
  <si>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</si>
  <si>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</si>
  <si>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</si>
  <si>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</si>
  <si>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</si>
  <si>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</si>
  <si>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</si>
  <si>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</si>
  <si>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</si>
  <si>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</si>
  <si>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</si>
  <si>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</si>
  <si>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</si>
  <si>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</si>
  <si>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</si>
  <si>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</si>
  <si>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</si>
  <si>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</si>
  <si>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</si>
  <si>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</si>
  <si>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</si>
  <si>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</si>
  <si>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</si>
  <si>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</si>
  <si>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</si>
  <si>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</si>
  <si>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</si>
  <si>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</si>
  <si>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</si>
  <si>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</si>
  <si>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</si>
  <si>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</si>
  <si>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</si>
  <si>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</si>
  <si>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</si>
  <si>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</si>
  <si>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</si>
  <si>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</si>
  <si>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</si>
  <si>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</si>
  <si>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</si>
  <si>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</si>
  <si>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</si>
  <si>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</si>
  <si>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</si>
  <si>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</si>
  <si>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</si>
  <si>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</si>
  <si>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</si>
  <si>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</si>
  <si>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</si>
  <si>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</si>
  <si>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</si>
  <si>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</si>
  <si>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</si>
  <si>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</si>
  <si>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</si>
  <si>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</si>
  <si>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</si>
  <si>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</si>
  <si>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</si>
  <si>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</si>
  <si>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</si>
  <si>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</si>
  <si>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</si>
  <si>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</si>
  <si>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</si>
  <si>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</si>
  <si>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</si>
  <si>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</si>
  <si>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</si>
  <si>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</si>
  <si>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</si>
  <si>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</si>
  <si>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</si>
  <si>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</si>
  <si>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</si>
  <si>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</si>
  <si>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</si>
  <si>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</si>
  <si>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</si>
  <si>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</si>
  <si>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</si>
  <si>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</si>
  <si>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</si>
  <si>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</si>
  <si>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</si>
  <si>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</si>
  <si>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</si>
  <si>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</si>
  <si>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</si>
  <si>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</si>
  <si>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</si>
  <si>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</si>
  <si>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</si>
  <si>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</si>
  <si>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</si>
  <si>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</si>
  <si>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</si>
  <si>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</si>
  <si>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</si>
  <si>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</si>
  <si>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</si>
  <si>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</si>
  <si>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</si>
  <si>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</si>
  <si>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</si>
  <si>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</si>
  <si>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</si>
  <si>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</si>
  <si>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</si>
  <si>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</si>
  <si>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</si>
  <si>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</si>
  <si>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</si>
  <si>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</si>
  <si>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</si>
  <si>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</si>
  <si>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</si>
  <si>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</si>
  <si>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</si>
  <si>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</si>
  <si>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</si>
  <si>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</si>
  <si>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</si>
  <si>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</si>
  <si>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</si>
  <si>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</si>
  <si>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</si>
  <si>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</si>
  <si>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</si>
  <si>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</si>
  <si>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</si>
  <si>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</si>
  <si>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</si>
  <si>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</si>
  <si>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</si>
  <si>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</si>
  <si>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</si>
  <si>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</si>
  <si>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</si>
  <si>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</si>
  <si>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</si>
  <si>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</si>
  <si>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</si>
  <si>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</si>
  <si>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</si>
  <si>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</si>
  <si>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</si>
  <si>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</si>
  <si>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</si>
  <si>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</si>
  <si>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</si>
  <si>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</si>
  <si>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</si>
  <si>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</si>
  <si>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</si>
  <si>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</si>
  <si>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</si>
  <si>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</si>
  <si>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</si>
  <si>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</si>
  <si>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</si>
  <si>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</si>
  <si>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</si>
  <si>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</si>
  <si>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</si>
  <si>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</si>
  <si>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</si>
  <si>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</si>
  <si>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</si>
  <si>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</si>
  <si>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</si>
  <si>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</si>
  <si>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</si>
  <si>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</si>
  <si>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</si>
  <si>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</si>
  <si>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</si>
  <si>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</si>
  <si>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</si>
  <si>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</si>
  <si>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</si>
  <si>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</si>
  <si>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</si>
  <si>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</si>
  <si>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</si>
  <si>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</si>
  <si>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</si>
  <si>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</si>
  <si>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</si>
  <si>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</si>
  <si>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</si>
  <si>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</si>
  <si>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</si>
  <si>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</si>
  <si>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</si>
  <si>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</si>
  <si>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</si>
  <si>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</si>
  <si>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</si>
  <si>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</si>
  <si>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</si>
  <si>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</si>
  <si>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</si>
  <si>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</si>
  <si>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</si>
  <si>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</si>
  <si>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</si>
  <si>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</si>
  <si>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</si>
  <si>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</si>
  <si>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</si>
  <si>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</si>
  <si>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</si>
  <si>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</si>
  <si>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</si>
  <si>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</si>
  <si>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</si>
  <si>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</si>
  <si>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</si>
  <si>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</si>
  <si>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</si>
  <si>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</si>
  <si>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</si>
  <si>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</si>
  <si>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</si>
  <si>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</si>
  <si>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</si>
  <si>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</si>
  <si>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</si>
  <si>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</si>
  <si>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</si>
  <si>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</si>
  <si>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</si>
  <si>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</si>
  <si>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</si>
  <si>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</si>
  <si>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</si>
  <si>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</si>
  <si>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</si>
  <si>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</si>
  <si>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</si>
  <si>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</si>
  <si>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</si>
  <si>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</si>
  <si>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</si>
  <si>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</si>
  <si>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</si>
  <si>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</si>
  <si>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</si>
  <si>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</si>
  <si>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</si>
  <si>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</si>
  <si>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</si>
  <si>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</si>
  <si>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</si>
  <si>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</si>
  <si>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</si>
  <si>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</si>
  <si>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</si>
  <si>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</si>
  <si>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</si>
  <si>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</si>
  <si>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</si>
  <si>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</si>
  <si>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</si>
  <si>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</si>
  <si>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</si>
  <si>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</si>
  <si>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</si>
  <si>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</si>
  <si>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</si>
  <si>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</si>
  <si>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</si>
  <si>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</si>
  <si>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</si>
  <si>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</si>
  <si>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</si>
  <si>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</si>
  <si>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</si>
  <si>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</si>
  <si>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</si>
  <si>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</si>
  <si>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</si>
  <si>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</si>
  <si>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</si>
  <si>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</si>
  <si>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</si>
  <si>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</si>
  <si>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</si>
  <si>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</si>
  <si>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</si>
  <si>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</si>
  <si>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</si>
  <si>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</si>
  <si>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</si>
  <si>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</si>
  <si>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</si>
  <si>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</si>
  <si>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</si>
  <si>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</si>
  <si>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</si>
  <si>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</si>
  <si>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</si>
  <si>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</si>
  <si>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</si>
  <si>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</si>
  <si>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</si>
  <si>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</si>
  <si>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</si>
  <si>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</si>
  <si>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</si>
  <si>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</si>
  <si>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</si>
  <si>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</si>
  <si>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</si>
  <si>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</si>
  <si>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</si>
  <si>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</si>
  <si>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</si>
  <si>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</si>
  <si>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</si>
  <si>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</si>
  <si>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</si>
  <si>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</si>
  <si>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</si>
  <si>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</si>
  <si>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</si>
  <si>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</si>
  <si>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</si>
  <si>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</si>
  <si>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</si>
  <si>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</si>
  <si>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</si>
  <si>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</si>
  <si>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</si>
  <si>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</si>
  <si>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</si>
  <si>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</si>
  <si>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</si>
  <si>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</si>
  <si>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</si>
  <si>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</si>
  <si>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</si>
  <si>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</si>
  <si>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</si>
  <si>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</si>
  <si>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</si>
  <si>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</si>
  <si>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</si>
  <si>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</si>
  <si>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</si>
  <si>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</si>
  <si>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</si>
  <si>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</si>
  <si>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</si>
  <si>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</si>
  <si>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</si>
  <si>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</si>
  <si>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</si>
  <si>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</si>
  <si>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</si>
  <si>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</si>
  <si>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</si>
  <si>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</si>
  <si>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</si>
  <si>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</si>
  <si>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</si>
  <si>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</si>
  <si>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</si>
  <si>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</si>
  <si>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</si>
  <si>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</si>
  <si>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</si>
  <si>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</si>
  <si>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</si>
  <si>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</si>
  <si>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</si>
  <si>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</si>
  <si>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</si>
  <si>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</si>
  <si>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</si>
  <si>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</si>
  <si>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</si>
  <si>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</si>
  <si>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</si>
  <si>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</si>
  <si>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</si>
  <si>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</si>
  <si>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</si>
  <si>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</si>
  <si>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</si>
  <si>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</si>
  <si>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</si>
  <si>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</si>
  <si>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</si>
  <si>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</si>
  <si>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</si>
  <si>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</si>
  <si>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</si>
  <si>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</si>
  <si>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</si>
  <si>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</si>
  <si>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</si>
  <si>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</si>
  <si>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</si>
  <si>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</si>
  <si>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</si>
  <si>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</si>
  <si>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</si>
  <si>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</si>
  <si>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</si>
  <si>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</si>
  <si>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</si>
  <si>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</si>
  <si>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</si>
  <si>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</si>
  <si>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</si>
  <si>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</si>
  <si>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</si>
  <si>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</si>
  <si>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</si>
  <si>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</si>
  <si>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</si>
  <si>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</si>
  <si>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</si>
  <si>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</si>
  <si>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</si>
  <si>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</si>
  <si>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</si>
  <si>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</si>
  <si>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</si>
  <si>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</si>
  <si>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</si>
  <si>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</si>
  <si>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</si>
  <si>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</si>
  <si>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</si>
  <si>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</si>
  <si>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</si>
  <si>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</si>
  <si>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</si>
  <si>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</si>
  <si>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</si>
  <si>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</si>
  <si>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</si>
  <si>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</si>
  <si>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</si>
  <si>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</si>
  <si>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</si>
  <si>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</si>
  <si>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</si>
  <si>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</si>
  <si>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</si>
  <si>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</si>
  <si>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</si>
  <si>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</si>
  <si>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</si>
  <si>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</si>
  <si>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</si>
  <si>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</si>
  <si>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</si>
  <si>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</si>
  <si>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</si>
  <si>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</si>
  <si>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</si>
  <si>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</si>
  <si>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</si>
  <si>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</si>
  <si>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</si>
  <si>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</si>
  <si>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</si>
  <si>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</si>
  <si>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</si>
  <si>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</si>
  <si>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</si>
  <si>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</si>
  <si>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</si>
  <si>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</si>
  <si>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</si>
  <si>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</si>
  <si>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</si>
  <si>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</si>
  <si>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</si>
  <si>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</si>
  <si>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</si>
  <si>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</si>
  <si>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</si>
  <si>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</si>
  <si>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</si>
  <si>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</si>
  <si>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</si>
  <si>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</si>
  <si>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</si>
  <si>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</si>
  <si>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</si>
  <si>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</si>
  <si>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</si>
  <si>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</si>
  <si>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</si>
  <si>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</si>
  <si>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</si>
  <si>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</si>
  <si>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</si>
  <si>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</si>
  <si>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</si>
  <si>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</si>
  <si>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</si>
  <si>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</si>
  <si>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</si>
  <si>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</si>
  <si>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</si>
  <si>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</si>
  <si>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</si>
  <si>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</si>
  <si>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</si>
  <si>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</si>
  <si>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</si>
  <si>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</si>
  <si>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</si>
  <si>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</si>
  <si>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</si>
  <si>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</si>
  <si>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</si>
  <si>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</si>
  <si>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</si>
  <si>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</si>
  <si>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</si>
  <si>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</si>
  <si>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</si>
  <si>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</si>
  <si>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</si>
  <si>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</si>
  <si>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</si>
  <si>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</si>
  <si>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</si>
  <si>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</si>
  <si>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</si>
  <si>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</si>
  <si>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</si>
  <si>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</si>
  <si>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</si>
  <si>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</si>
  <si>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</si>
  <si>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</si>
  <si>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</si>
  <si>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</si>
  <si>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</si>
  <si>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</si>
  <si>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</si>
  <si>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</si>
  <si>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</si>
  <si>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</si>
  <si>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</si>
  <si>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</si>
  <si>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</si>
  <si>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</si>
  <si>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</si>
  <si>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</si>
  <si>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</si>
  <si>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</si>
  <si>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</si>
  <si>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</si>
  <si>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</si>
  <si>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</si>
  <si>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</si>
  <si>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</si>
  <si>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</si>
  <si>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</si>
  <si>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</si>
  <si>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</si>
  <si>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</si>
  <si>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</si>
  <si>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</si>
  <si>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</si>
  <si>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</si>
  <si>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</si>
  <si>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</si>
  <si>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</si>
  <si>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</si>
  <si>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</si>
  <si>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</si>
  <si>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</si>
  <si>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</si>
  <si>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</si>
  <si>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</si>
  <si>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</si>
  <si>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</si>
  <si>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</si>
  <si>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</si>
  <si>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</si>
  <si>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</si>
  <si>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</si>
  <si>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</si>
  <si>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</si>
  <si>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</si>
  <si>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</si>
  <si>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</si>
  <si>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</si>
  <si>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</si>
  <si>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</si>
  <si>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</si>
  <si>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</si>
  <si>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</si>
  <si>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</si>
  <si>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</si>
  <si>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</si>
  <si>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</si>
  <si>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</si>
  <si>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</si>
  <si>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</si>
  <si>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</si>
  <si>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</si>
  <si>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</si>
  <si>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</si>
  <si>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</si>
  <si>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</si>
  <si>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</si>
  <si>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</si>
  <si>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</si>
  <si>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</si>
  <si>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</si>
  <si>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</si>
  <si>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</si>
  <si>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</si>
  <si>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</si>
  <si>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</si>
  <si>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</si>
  <si>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</si>
  <si>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</si>
  <si>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</si>
  <si>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</si>
  <si>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</si>
  <si>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</si>
  <si>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</si>
  <si>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</si>
  <si>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</si>
  <si>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</si>
  <si>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</si>
  <si>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</si>
  <si>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</si>
  <si>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</si>
  <si>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</si>
  <si>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</si>
  <si>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</si>
  <si>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</si>
  <si>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</si>
  <si>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</si>
  <si>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</si>
  <si>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</si>
  <si>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</si>
  <si>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</si>
  <si>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</si>
  <si>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</si>
  <si>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</si>
  <si>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</si>
  <si>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</si>
  <si>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</si>
  <si>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</si>
  <si>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</si>
  <si>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</si>
  <si>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</si>
  <si>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</si>
  <si>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</si>
  <si>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</si>
  <si>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</si>
  <si>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</si>
  <si>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</si>
  <si>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</si>
  <si>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</si>
  <si>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</si>
  <si>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</si>
  <si>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</si>
  <si>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</si>
  <si>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</si>
  <si>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</si>
  <si>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</si>
  <si>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</si>
  <si>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</si>
  <si>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</si>
  <si>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</si>
  <si>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</si>
  <si>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</si>
  <si>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</si>
  <si>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</si>
  <si>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</si>
  <si>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</si>
  <si>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</si>
  <si>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</si>
  <si>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</si>
  <si>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</si>
  <si>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</si>
  <si>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</si>
  <si>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</si>
  <si>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</si>
  <si>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</si>
  <si>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</si>
  <si>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</si>
  <si>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</si>
  <si>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</si>
  <si>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</si>
  <si>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</si>
  <si>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</si>
  <si>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</si>
  <si>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</si>
  <si>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</si>
  <si>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</si>
  <si>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</si>
  <si>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</si>
  <si>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</si>
  <si>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</si>
  <si>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</si>
  <si>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</si>
  <si>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</si>
  <si>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</si>
  <si>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</si>
  <si>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</si>
  <si>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</si>
  <si>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</si>
  <si>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</si>
  <si>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</si>
  <si>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</si>
  <si>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</si>
  <si>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</si>
  <si>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</si>
  <si>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</si>
  <si>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</si>
  <si>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</si>
  <si>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</si>
  <si>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</si>
  <si>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</si>
  <si>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</si>
  <si>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</si>
  <si>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</si>
  <si>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</si>
  <si>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</si>
  <si>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</si>
  <si>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</si>
  <si>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</si>
  <si>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</si>
  <si>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</si>
  <si>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</si>
  <si>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</si>
  <si>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</si>
  <si>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</si>
  <si>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</si>
  <si>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</si>
  <si>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</si>
  <si>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</si>
  <si>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</si>
  <si>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</si>
  <si>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</si>
  <si>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</si>
  <si>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</si>
  <si>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</si>
  <si>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</si>
  <si>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</si>
  <si>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</si>
  <si>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</si>
  <si>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</si>
  <si>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</si>
  <si>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</si>
  <si>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</si>
  <si>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</si>
  <si>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</si>
  <si>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</si>
  <si>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</si>
  <si>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</si>
  <si>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</si>
  <si>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</si>
  <si>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</si>
  <si>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</si>
  <si>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</si>
  <si>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</si>
  <si>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</si>
  <si>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</si>
  <si>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</si>
  <si>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</si>
  <si>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</si>
  <si>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</si>
  <si>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</si>
  <si>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</si>
  <si>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</si>
  <si>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</si>
  <si>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</si>
  <si>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</si>
  <si>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</si>
  <si>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</si>
  <si>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</si>
  <si>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</si>
  <si>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</si>
  <si>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</si>
  <si>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</si>
  <si>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</si>
  <si>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</si>
  <si>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</si>
  <si>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</si>
  <si>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</si>
  <si>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</si>
  <si>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</si>
  <si>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</si>
  <si>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</si>
  <si>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</si>
  <si>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</si>
  <si>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</si>
  <si>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</si>
  <si>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</si>
  <si>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</si>
  <si>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</si>
  <si>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</si>
  <si>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</si>
  <si>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</si>
  <si>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</si>
  <si>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</si>
  <si>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</si>
  <si>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</si>
  <si>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</si>
  <si>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</si>
  <si>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</si>
  <si>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</si>
  <si>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</si>
  <si>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</si>
  <si>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</si>
  <si>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</si>
  <si>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</si>
  <si>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</si>
  <si>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</si>
  <si>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</si>
  <si>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</si>
  <si>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</si>
  <si>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</si>
  <si>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</si>
  <si>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</si>
  <si>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</si>
  <si>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</si>
  <si>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</si>
  <si>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</si>
  <si>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</si>
  <si>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</si>
  <si>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</si>
  <si>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</si>
  <si>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</si>
  <si>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</si>
  <si>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</si>
  <si>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</si>
  <si>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</si>
  <si>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</si>
  <si>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</si>
  <si>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</si>
  <si>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</si>
  <si>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</si>
  <si>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</si>
  <si>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</si>
  <si>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</si>
  <si>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</si>
  <si>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</si>
  <si>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</si>
  <si>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</si>
  <si>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</si>
  <si>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</si>
  <si>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</si>
  <si>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</si>
  <si>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</si>
  <si>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</si>
  <si>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</si>
  <si>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</si>
  <si>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</si>
  <si>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</si>
  <si>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</si>
  <si>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</si>
  <si>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</si>
  <si>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</si>
  <si>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</si>
  <si>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</si>
  <si>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</si>
  <si>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</si>
  <si>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</si>
  <si>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</si>
  <si>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</si>
  <si>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</si>
  <si>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</si>
  <si>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</si>
  <si>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</si>
  <si>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</si>
  <si>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</si>
  <si>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</si>
  <si>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</si>
  <si>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</si>
  <si>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</si>
  <si>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</si>
  <si>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</si>
  <si>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</si>
  <si>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</si>
  <si>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</si>
  <si>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</si>
  <si>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</si>
  <si>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</si>
  <si>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</si>
  <si>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</si>
  <si>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</si>
  <si>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</si>
  <si>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</si>
  <si>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</si>
  <si>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</si>
  <si>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</si>
  <si>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</si>
  <si>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</si>
  <si>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</si>
  <si>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</si>
  <si>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</si>
  <si>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</si>
  <si>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</si>
  <si>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</si>
  <si>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</si>
  <si>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</si>
  <si>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</si>
  <si>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</si>
  <si>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</si>
  <si>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</si>
  <si>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</si>
  <si>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</si>
  <si>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</si>
  <si>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</si>
  <si>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</si>
  <si>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</si>
  <si>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</si>
  <si>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</si>
  <si>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</si>
  <si>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</si>
  <si>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</si>
  <si>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</si>
  <si>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</si>
  <si>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</si>
  <si>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</si>
  <si>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</si>
  <si>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</si>
  <si>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</si>
  <si>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</si>
  <si>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</si>
  <si>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</si>
  <si>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</si>
  <si>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</si>
  <si>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</si>
  <si>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</si>
  <si>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</si>
  <si>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</si>
  <si>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</si>
  <si>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</si>
  <si>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</si>
  <si>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</si>
  <si>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</si>
  <si>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</si>
  <si>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</si>
  <si>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</si>
  <si>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</si>
  <si>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</si>
  <si>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</si>
  <si>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</si>
  <si>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</si>
  <si>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</si>
  <si>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</si>
  <si>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</si>
  <si>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</si>
  <si>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</si>
  <si>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</si>
  <si>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</si>
  <si>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</si>
  <si>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</si>
  <si>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</si>
  <si>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</si>
  <si>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</si>
  <si>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</si>
  <si>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</si>
  <si>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</si>
  <si>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</si>
  <si>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</si>
  <si>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</si>
  <si>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</si>
  <si>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</si>
  <si>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</si>
  <si>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</si>
  <si>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</si>
  <si>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</si>
  <si>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</si>
  <si>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</si>
  <si>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</si>
  <si>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</si>
  <si>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</si>
  <si>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</si>
  <si>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</si>
  <si>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</si>
  <si>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</si>
  <si>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</si>
  <si>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</si>
  <si>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</si>
  <si>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</si>
  <si>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</si>
  <si>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</si>
  <si>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</si>
  <si>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</si>
  <si>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</si>
  <si>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</si>
  <si>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</si>
  <si>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</si>
  <si>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</si>
  <si>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</si>
  <si>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</si>
  <si>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</si>
  <si>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</si>
  <si>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</si>
  <si>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</si>
  <si>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</si>
  <si>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</si>
  <si>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</si>
  <si>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</si>
  <si>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</si>
  <si>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</si>
  <si>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</si>
  <si>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</si>
  <si>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</si>
  <si>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</si>
  <si>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</si>
  <si>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</si>
  <si>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</si>
  <si>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</si>
  <si>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</si>
  <si>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</si>
  <si>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</si>
  <si>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</si>
  <si>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</si>
  <si>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</si>
  <si>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</si>
  <si>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</si>
  <si>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</si>
  <si>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</si>
  <si>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</si>
  <si>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</si>
  <si>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</si>
  <si>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</si>
  <si>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</si>
  <si>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</si>
  <si>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</si>
  <si>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</si>
  <si>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</si>
  <si>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</si>
  <si>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</si>
  <si>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</si>
  <si>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</si>
  <si>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</si>
  <si>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</si>
  <si>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</si>
  <si>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</si>
  <si>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</si>
  <si>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</si>
  <si>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</si>
  <si>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</si>
  <si>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</si>
  <si>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</si>
  <si>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</si>
  <si>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</si>
  <si>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</si>
  <si>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</si>
  <si>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</si>
  <si>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</si>
  <si>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</si>
  <si>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</si>
  <si>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</si>
  <si>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</si>
  <si>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</si>
  <si>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</si>
  <si>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</si>
  <si>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</si>
  <si>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</si>
  <si>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</si>
  <si>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</si>
  <si>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</si>
  <si>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</si>
  <si>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</si>
  <si>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</si>
  <si>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</si>
  <si>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</si>
  <si>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</si>
  <si>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</si>
  <si>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</si>
  <si>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</si>
  <si>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</si>
  <si>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</si>
  <si>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</si>
  <si>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</si>
  <si>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</si>
  <si>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</si>
  <si>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</si>
  <si>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</si>
  <si>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</si>
  <si>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</si>
  <si>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</si>
  <si>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</si>
  <si>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</si>
  <si>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</si>
  <si>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</si>
  <si>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</si>
  <si>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</si>
  <si>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</si>
  <si>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</si>
  <si>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</si>
  <si>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</si>
  <si>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</si>
  <si>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</si>
  <si>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</si>
  <si>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</si>
  <si>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</si>
  <si>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</si>
  <si>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</si>
  <si>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</si>
  <si>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</si>
  <si>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</si>
  <si>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</si>
  <si>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</si>
  <si>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</si>
  <si>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</si>
  <si>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</si>
  <si>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</si>
  <si>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</si>
  <si>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</si>
  <si>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</si>
  <si>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</si>
  <si>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</si>
  <si>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</si>
  <si>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</si>
  <si>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</si>
  <si>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</si>
  <si>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</si>
  <si>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</si>
  <si>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</si>
  <si>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</si>
  <si>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</si>
  <si>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</si>
  <si>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</si>
  <si>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</si>
  <si>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</si>
  <si>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</si>
  <si>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</si>
  <si>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</si>
  <si>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</si>
  <si>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</si>
  <si>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</si>
  <si>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</si>
  <si>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</si>
  <si>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</si>
  <si>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</si>
  <si>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</si>
  <si>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</si>
  <si>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</si>
  <si>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</si>
  <si>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</si>
  <si>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</si>
  <si>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</si>
  <si>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</si>
  <si>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</si>
  <si>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</si>
  <si>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</si>
  <si>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</si>
  <si>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</si>
  <si>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</si>
  <si>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</si>
  <si>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</si>
  <si>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</si>
  <si>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</si>
  <si>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</si>
  <si>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</si>
  <si>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</si>
  <si>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</si>
  <si>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</si>
  <si>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</si>
  <si>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</si>
  <si>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</si>
  <si>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</si>
  <si>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</si>
  <si>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</si>
  <si>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</si>
  <si>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</si>
  <si>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</si>
  <si>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</si>
  <si>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</si>
  <si>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</si>
  <si>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</si>
  <si>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</si>
  <si>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</si>
  <si>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</si>
  <si>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</si>
  <si>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</si>
  <si>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</si>
  <si>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</si>
  <si>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</si>
  <si>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</si>
  <si>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</si>
  <si>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</si>
  <si>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</si>
  <si>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</si>
  <si>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</si>
  <si>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</si>
  <si>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</si>
  <si>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</si>
  <si>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</si>
  <si>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</si>
  <si>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</si>
  <si>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</si>
  <si>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</si>
  <si>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</si>
  <si>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</si>
  <si>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</si>
  <si>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</si>
  <si>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</si>
  <si>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</si>
  <si>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</si>
  <si>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</si>
  <si>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</si>
  <si>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</si>
  <si>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</si>
  <si>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</si>
  <si>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</si>
  <si>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</si>
  <si>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</si>
  <si>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</si>
  <si>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</si>
  <si>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</si>
  <si>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</si>
  <si>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</si>
  <si>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</si>
  <si>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</si>
  <si>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</si>
  <si>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</si>
  <si>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</si>
  <si>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</si>
  <si>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</si>
  <si>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</si>
  <si>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</si>
  <si>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</si>
  <si>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</si>
  <si>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</si>
  <si>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</si>
  <si>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</si>
  <si>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</si>
  <si>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</si>
  <si>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</si>
  <si>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</si>
  <si>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</si>
  <si>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</si>
  <si>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</si>
  <si>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</si>
  <si>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</si>
  <si>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</si>
  <si>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</si>
  <si>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</si>
  <si>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</si>
  <si>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</si>
  <si>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</si>
  <si>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</si>
  <si>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</si>
  <si>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</si>
  <si>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</si>
  <si>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</si>
  <si>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</si>
  <si>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</si>
  <si>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</si>
  <si>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</si>
  <si>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</si>
  <si>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</si>
  <si>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</si>
  <si>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</si>
  <si>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</si>
  <si>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</si>
  <si>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</si>
  <si>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</si>
  <si>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</si>
  <si>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</si>
  <si>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</si>
  <si>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</si>
  <si>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</si>
  <si>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</si>
  <si>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</si>
  <si>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</si>
  <si>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</si>
  <si>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</si>
  <si>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</si>
  <si>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</si>
  <si>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</si>
  <si>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</si>
  <si>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</si>
  <si>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</si>
  <si>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</si>
  <si>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</si>
  <si>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</si>
  <si>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</si>
  <si>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</si>
  <si>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</si>
  <si>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</si>
  <si>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</si>
  <si>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</si>
  <si>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</si>
  <si>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</si>
  <si>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</si>
  <si>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</si>
  <si>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</si>
  <si>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</si>
  <si>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</si>
  <si>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</si>
  <si>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</si>
  <si>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</si>
  <si>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</si>
  <si>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</si>
  <si>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</si>
  <si>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</si>
  <si>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</si>
  <si>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</si>
  <si>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</si>
  <si>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</si>
  <si>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</si>
  <si>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</si>
  <si>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</si>
  <si>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</si>
  <si>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</si>
  <si>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</si>
  <si>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</si>
  <si>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</si>
  <si>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</si>
  <si>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</si>
  <si>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</si>
  <si>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</si>
  <si>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</si>
  <si>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</si>
  <si>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</si>
  <si>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</si>
  <si>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</si>
  <si>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</si>
  <si>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</si>
  <si>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</si>
  <si>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</si>
  <si>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</si>
  <si>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</si>
  <si>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</si>
  <si>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</si>
  <si>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</si>
  <si>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</si>
  <si>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</si>
  <si>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</si>
  <si>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</si>
  <si>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</si>
  <si>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</si>
  <si>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</si>
  <si>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</si>
  <si>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</si>
  <si>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</si>
  <si>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</si>
  <si>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</si>
  <si>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</si>
  <si>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</si>
  <si>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</si>
  <si>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</si>
  <si>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</si>
  <si>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</si>
  <si>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</si>
  <si>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</si>
  <si>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</si>
  <si>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</si>
  <si>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</si>
  <si>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</si>
  <si>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</si>
  <si>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</si>
  <si>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</si>
  <si>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</si>
  <si>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</si>
  <si>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</si>
  <si>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</si>
  <si>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</si>
  <si>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</si>
  <si>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</si>
  <si>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</si>
  <si>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</si>
  <si>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</si>
  <si>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</si>
  <si>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</si>
  <si>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</si>
  <si>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</si>
  <si>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</si>
  <si>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</si>
  <si>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</si>
  <si>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</si>
  <si>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</si>
  <si>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</si>
  <si>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</si>
  <si>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</si>
  <si>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</si>
  <si>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</si>
  <si>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</si>
  <si>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</si>
  <si>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</si>
  <si>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</si>
  <si>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</si>
  <si>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</si>
  <si>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</si>
  <si>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</si>
  <si>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</si>
  <si>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</si>
  <si>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</si>
  <si>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</si>
  <si>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</si>
  <si>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</si>
  <si>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</si>
  <si>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</si>
  <si>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</si>
  <si>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</si>
  <si>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</si>
  <si>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</si>
  <si>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</si>
  <si>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</si>
  <si>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</si>
  <si>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</si>
  <si>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</si>
  <si>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</si>
  <si>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</si>
  <si>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</si>
  <si>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</si>
  <si>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</si>
  <si>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</si>
  <si>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</si>
  <si>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</si>
  <si>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</si>
  <si>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</si>
  <si>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</si>
  <si>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</si>
  <si>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</si>
  <si>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</si>
  <si>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</si>
  <si>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</si>
  <si>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</si>
  <si>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</si>
  <si>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</si>
  <si>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</si>
  <si>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</si>
  <si>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</si>
  <si>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</si>
  <si>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</si>
  <si>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</si>
  <si>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</si>
  <si>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</si>
  <si>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</si>
  <si>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</si>
  <si>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</si>
  <si>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</si>
  <si>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</si>
  <si>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</si>
  <si>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</si>
  <si>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</si>
  <si>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</si>
  <si>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</si>
  <si>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</si>
  <si>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</si>
  <si>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</si>
  <si>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</si>
  <si>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</si>
  <si>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</si>
  <si>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</si>
  <si>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</si>
  <si>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</si>
  <si>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</si>
  <si>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</si>
  <si>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</si>
  <si>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</si>
  <si>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</si>
  <si>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</si>
  <si>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</si>
  <si>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</si>
  <si>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</si>
  <si>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</si>
  <si>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</si>
  <si>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</si>
  <si>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</si>
  <si>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</si>
  <si>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</si>
  <si>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</si>
  <si>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</si>
  <si>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</si>
  <si>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</si>
  <si>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</si>
  <si>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</si>
  <si>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</si>
  <si>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</si>
  <si>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</si>
  <si>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</si>
  <si>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</si>
  <si>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</si>
  <si>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</si>
  <si>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</si>
  <si>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</si>
  <si>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</si>
  <si>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</si>
  <si>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</si>
  <si>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</si>
  <si>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</si>
  <si>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</si>
  <si>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</si>
  <si>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</si>
  <si>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</si>
  <si>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</si>
  <si>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</si>
  <si>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</si>
  <si>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</si>
  <si>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</si>
  <si>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</si>
  <si>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</si>
  <si>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</si>
  <si>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</si>
  <si>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</si>
  <si>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</si>
  <si>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</si>
  <si>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</si>
  <si>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</si>
  <si>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</si>
  <si>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</si>
  <si>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</si>
  <si>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</si>
  <si>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</si>
  <si>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</si>
  <si>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</si>
  <si>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</si>
  <si>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</si>
  <si>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</si>
  <si>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</si>
  <si>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</si>
  <si>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</si>
  <si>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</si>
  <si>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</si>
  <si>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</si>
  <si>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</si>
  <si>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</si>
  <si>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</si>
  <si>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</si>
  <si>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</si>
  <si>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</si>
  <si>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</si>
  <si>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</si>
  <si>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</si>
  <si>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</si>
  <si>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</si>
  <si>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</si>
  <si>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</si>
  <si>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</si>
  <si>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</si>
  <si>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</si>
  <si>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</si>
  <si>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</si>
  <si>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</si>
  <si>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</si>
  <si>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</si>
  <si>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</si>
  <si>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</si>
  <si>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</si>
  <si>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</si>
  <si>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</si>
  <si>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</si>
  <si>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</si>
  <si>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</si>
  <si>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</si>
  <si>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</si>
  <si>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</si>
  <si>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</si>
  <si>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</si>
  <si>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</si>
  <si>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</si>
  <si>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</si>
  <si>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</si>
  <si>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</si>
  <si>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</si>
  <si>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</si>
  <si>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</si>
  <si>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</si>
  <si>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</si>
  <si>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</si>
  <si>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</si>
  <si>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</si>
  <si>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</si>
  <si>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</si>
  <si>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</si>
  <si>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</si>
  <si>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</si>
  <si>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</si>
  <si>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</si>
  <si>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</si>
  <si>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</si>
  <si>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</si>
  <si>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</si>
  <si>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</si>
  <si>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</si>
  <si>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</si>
  <si>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</si>
  <si>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</si>
  <si>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</si>
  <si>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</si>
  <si>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</si>
  <si>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</si>
  <si>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</si>
  <si>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</si>
  <si>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</si>
  <si>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</si>
  <si>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</si>
  <si>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</si>
  <si>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</si>
  <si>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</si>
  <si>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</si>
  <si>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</si>
  <si>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</si>
  <si>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</si>
  <si>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</si>
  <si>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</si>
  <si>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</si>
  <si>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</si>
  <si>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</si>
  <si>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</si>
  <si>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</si>
  <si>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</si>
  <si>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</si>
  <si>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</si>
  <si>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</si>
  <si>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</si>
  <si>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</si>
  <si>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</si>
  <si>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</si>
  <si>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</si>
  <si>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</si>
  <si>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</si>
  <si>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</si>
  <si>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</si>
  <si>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</si>
  <si>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</si>
  <si>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</si>
  <si>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</si>
  <si>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</si>
  <si>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</si>
  <si>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</si>
  <si>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</si>
  <si>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</si>
  <si>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</si>
  <si>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</si>
  <si>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</si>
  <si>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</si>
  <si>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</si>
  <si>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</si>
  <si>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</si>
  <si>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</si>
  <si>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</si>
  <si>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</si>
  <si>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</si>
  <si>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</si>
  <si>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</si>
  <si>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</si>
  <si>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</si>
  <si>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</si>
  <si>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</si>
  <si>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</si>
  <si>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</si>
  <si>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</si>
  <si>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</si>
  <si>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</si>
  <si>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</si>
  <si>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</si>
  <si>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</si>
  <si>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</si>
  <si>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</si>
  <si>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</si>
  <si>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</si>
  <si>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</si>
  <si>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</si>
  <si>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</si>
  <si>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</si>
  <si>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</si>
  <si>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</si>
  <si>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</si>
  <si>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</si>
  <si>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</si>
  <si>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</si>
  <si>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</si>
  <si>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</si>
  <si>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</si>
  <si>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</si>
  <si>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</si>
  <si>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</si>
  <si>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</si>
  <si>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</si>
  <si>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</si>
  <si>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</si>
  <si>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</si>
  <si>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</si>
  <si>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</si>
  <si>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</si>
  <si>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</si>
  <si>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</si>
  <si>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</si>
  <si>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</si>
  <si>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</si>
  <si>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</si>
  <si>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</si>
  <si>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</si>
  <si>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</si>
  <si>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</si>
  <si>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</si>
  <si>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</si>
  <si>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</si>
  <si>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</si>
  <si>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</si>
  <si>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</si>
  <si>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</si>
  <si>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</si>
  <si>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</si>
  <si>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</si>
  <si>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</si>
  <si>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</si>
  <si>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</si>
  <si>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</si>
  <si>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</si>
  <si>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</si>
  <si>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</si>
  <si>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</si>
  <si>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</si>
  <si>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</si>
  <si>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</si>
  <si>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</si>
  <si>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</si>
  <si>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</si>
  <si>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</si>
  <si>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</si>
  <si>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</si>
  <si>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</si>
  <si>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</si>
  <si>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</si>
  <si>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</si>
  <si>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</si>
  <si>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</si>
  <si>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</si>
  <si>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</si>
  <si>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</si>
  <si>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</si>
  <si>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</si>
  <si>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</si>
  <si>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</si>
  <si>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</si>
  <si>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</si>
  <si>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</si>
  <si>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</si>
  <si>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</si>
  <si>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</si>
  <si>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</si>
  <si>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</si>
  <si>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</si>
  <si>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</si>
  <si>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</si>
  <si>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</si>
  <si>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</si>
  <si>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</si>
  <si>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</si>
  <si>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</si>
  <si>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</si>
  <si>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</si>
  <si>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</si>
  <si>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</si>
  <si>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</si>
  <si>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</si>
  <si>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</si>
  <si>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</si>
  <si>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</si>
  <si>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</si>
  <si>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</si>
  <si>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</si>
  <si>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</si>
  <si>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</si>
  <si>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</si>
  <si>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</si>
  <si>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</si>
  <si>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</si>
  <si>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</si>
  <si>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</si>
  <si>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</si>
  <si>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</si>
  <si>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</si>
  <si>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</si>
  <si>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</si>
  <si>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</si>
  <si>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</si>
  <si>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</si>
  <si>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</si>
  <si>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</si>
  <si>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</si>
  <si>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</si>
  <si>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</si>
  <si>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</si>
  <si>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</si>
  <si>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</si>
  <si>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</si>
  <si>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</si>
  <si>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</si>
  <si>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</si>
  <si>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</si>
  <si>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</si>
  <si>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</si>
  <si>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</si>
  <si>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</si>
  <si>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</si>
  <si>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</si>
  <si>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</si>
  <si>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</si>
  <si>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</si>
  <si>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</si>
  <si>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</si>
  <si>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</si>
  <si>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</si>
  <si>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</si>
  <si>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</si>
  <si>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</si>
  <si>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</si>
  <si>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</si>
  <si>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</si>
  <si>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</si>
  <si>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</si>
  <si>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</si>
  <si>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</si>
  <si>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</si>
  <si>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</si>
  <si>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</si>
  <si>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</si>
  <si>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</si>
  <si>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</si>
  <si>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</si>
  <si>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</si>
  <si>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</si>
  <si>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</si>
  <si>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</si>
  <si>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</si>
  <si>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</si>
  <si>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</si>
  <si>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</si>
  <si>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</si>
  <si>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</si>
  <si>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</si>
  <si>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</si>
  <si>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</si>
  <si>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</si>
  <si>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</si>
  <si>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</si>
  <si>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</si>
  <si>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</si>
  <si>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</si>
  <si>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</si>
  <si>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</si>
  <si>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</si>
  <si>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</si>
  <si>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</si>
  <si>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</si>
  <si>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</si>
  <si>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</si>
  <si>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</si>
  <si>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</si>
  <si>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</si>
  <si>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</si>
  <si>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</si>
  <si>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</si>
  <si>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</si>
  <si>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</si>
  <si>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</si>
  <si>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</si>
  <si>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</si>
  <si>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</si>
  <si>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</si>
  <si>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</si>
  <si>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</si>
  <si>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</si>
  <si>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</si>
  <si>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</si>
  <si>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</si>
  <si>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</si>
  <si>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</si>
  <si>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</si>
  <si>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</si>
  <si>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</si>
  <si>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</si>
  <si>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</si>
  <si>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</si>
  <si>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</si>
  <si>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</si>
  <si>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</si>
  <si>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</si>
  <si>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</si>
  <si>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</si>
  <si>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</si>
  <si>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</si>
  <si>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</si>
  <si>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</si>
  <si>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</si>
  <si>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</si>
  <si>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</si>
  <si>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</si>
  <si>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</si>
  <si>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</si>
  <si>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</si>
  <si>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</si>
  <si>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</si>
  <si>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</si>
  <si>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</si>
  <si>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</si>
  <si>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</si>
  <si>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</si>
  <si>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</si>
  <si>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</si>
  <si>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</si>
  <si>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</si>
  <si>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</si>
  <si>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</si>
  <si>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</si>
  <si>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</si>
  <si>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</si>
  <si>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</si>
  <si>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</si>
  <si>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</si>
  <si>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</si>
  <si>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</si>
  <si>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</si>
  <si>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</si>
  <si>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</si>
  <si>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</si>
  <si>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</si>
  <si>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</si>
  <si>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</si>
  <si>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</si>
  <si>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</si>
  <si>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</si>
  <si>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</si>
  <si>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</si>
  <si>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</si>
  <si>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</si>
  <si>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</si>
  <si>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</si>
  <si>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</si>
  <si>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</si>
  <si>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</si>
  <si>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</si>
  <si>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</si>
  <si>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</si>
  <si>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</si>
  <si>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</si>
  <si>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</si>
  <si>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</si>
  <si>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</si>
  <si>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</si>
  <si>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</si>
  <si>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</si>
  <si>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</si>
  <si>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</si>
  <si>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</si>
  <si>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</si>
  <si>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</si>
  <si>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</si>
  <si>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</si>
  <si>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</si>
  <si>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</si>
  <si>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</si>
  <si>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</si>
  <si>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</si>
  <si>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</si>
  <si>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</si>
  <si>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</si>
  <si>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</si>
  <si>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</si>
  <si>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</si>
  <si>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</si>
  <si>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</si>
  <si>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</si>
  <si>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</si>
  <si>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</si>
  <si>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</si>
  <si>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</si>
  <si>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</si>
  <si>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</si>
  <si>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</si>
  <si>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</si>
  <si>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</si>
  <si>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</si>
  <si>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</si>
  <si>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</si>
  <si>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</si>
  <si>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</si>
  <si>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</si>
  <si>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</si>
  <si>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</si>
  <si>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</si>
  <si>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</si>
  <si>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</si>
  <si>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</si>
  <si>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</si>
  <si>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</si>
  <si>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</si>
  <si>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</si>
  <si>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</si>
  <si>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</si>
  <si>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</si>
  <si>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</si>
  <si>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</si>
  <si>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</si>
  <si>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</si>
  <si>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</si>
  <si>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</si>
  <si>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</si>
  <si>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</si>
  <si>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</si>
  <si>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</si>
  <si>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</si>
  <si>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</si>
  <si>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</si>
  <si>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</si>
  <si>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</si>
  <si>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</si>
  <si>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</si>
  <si>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</si>
  <si>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</si>
  <si>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</si>
  <si>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</si>
  <si>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</si>
  <si>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</si>
  <si>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</si>
  <si>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</si>
  <si>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</si>
  <si>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</si>
  <si>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</si>
  <si>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</si>
  <si>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</si>
  <si>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</si>
  <si>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</si>
  <si>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</si>
  <si>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</si>
  <si>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</si>
  <si>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</si>
  <si>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</si>
  <si>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</si>
  <si>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</si>
  <si>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</si>
  <si>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</si>
  <si>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</si>
  <si>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</si>
  <si>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</si>
  <si>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</si>
  <si>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</si>
  <si>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</si>
  <si>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</si>
  <si>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</si>
  <si>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</si>
  <si>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</si>
  <si>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</si>
  <si>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</si>
  <si>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</si>
  <si>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</si>
  <si>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</si>
  <si>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</si>
  <si>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</si>
  <si>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</si>
  <si>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</si>
  <si>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</si>
  <si>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</si>
  <si>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</si>
  <si>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</si>
  <si>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</si>
  <si>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</si>
  <si>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</si>
  <si>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</si>
  <si>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</si>
  <si>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</si>
  <si>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</si>
  <si>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</si>
  <si>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</si>
  <si>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</si>
  <si>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</si>
  <si>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</si>
  <si>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</si>
  <si>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</si>
  <si>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</si>
  <si>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</si>
  <si>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</si>
  <si>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</si>
  <si>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</si>
  <si>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</si>
  <si>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</si>
  <si>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</si>
  <si>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</si>
  <si>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</si>
  <si>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</si>
  <si>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</si>
  <si>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</si>
  <si>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</si>
  <si>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</si>
  <si>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</si>
  <si>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</si>
  <si>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</si>
  <si>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</si>
  <si>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</si>
  <si>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</si>
  <si>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</si>
  <si>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</si>
  <si>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</si>
  <si>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</si>
  <si>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</si>
  <si>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</si>
  <si>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</si>
  <si>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</si>
  <si>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</si>
  <si>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</si>
  <si>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</si>
  <si>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</si>
  <si>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</si>
  <si>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</si>
  <si>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</si>
  <si>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</si>
  <si>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</si>
  <si>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</si>
  <si>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</si>
  <si>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</si>
  <si>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</si>
  <si>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</si>
  <si>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</si>
  <si>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</si>
  <si>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</si>
  <si>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</si>
  <si>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</si>
  <si>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</si>
  <si>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</si>
  <si>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</si>
  <si>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</si>
  <si>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</si>
  <si>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</si>
  <si>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</si>
  <si>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</si>
  <si>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</si>
  <si>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</si>
  <si>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</si>
  <si>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</si>
  <si>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</si>
  <si>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</si>
  <si>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</si>
  <si>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</si>
  <si>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</si>
  <si>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</si>
  <si>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</si>
  <si>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</si>
  <si>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</si>
  <si>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</si>
  <si>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</si>
  <si>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</si>
  <si>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</si>
  <si>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</si>
  <si>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</si>
  <si>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</si>
  <si>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</si>
  <si>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</si>
  <si>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</si>
  <si>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</si>
  <si>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</si>
  <si>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</si>
  <si>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</si>
  <si>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</si>
  <si>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</si>
  <si>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</si>
  <si>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</si>
  <si>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</si>
  <si>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</si>
  <si>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</si>
  <si>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</si>
  <si>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</si>
  <si>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</si>
  <si>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</si>
  <si>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</si>
  <si>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</si>
  <si>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</si>
  <si>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</si>
  <si>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</si>
  <si>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</si>
  <si>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</si>
  <si>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</si>
  <si>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</si>
  <si>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</si>
  <si>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</si>
  <si>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</si>
  <si>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</si>
  <si>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</si>
  <si>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</si>
  <si>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</si>
  <si>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</si>
  <si>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</si>
  <si>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</si>
  <si>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</si>
  <si>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</si>
  <si>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</si>
  <si>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</si>
  <si>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</si>
  <si>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</si>
  <si>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</si>
  <si>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</si>
  <si>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</si>
  <si>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</si>
  <si>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</si>
  <si>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</si>
  <si>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</si>
  <si>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</si>
  <si>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</si>
  <si>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</si>
  <si>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</si>
  <si>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</si>
  <si>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</si>
  <si>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</si>
  <si>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</si>
  <si>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</si>
  <si>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</si>
  <si>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</si>
  <si>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</si>
  <si>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</si>
  <si>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</si>
  <si>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</si>
  <si>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</si>
  <si>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</si>
  <si>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</si>
  <si>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</si>
  <si>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</si>
  <si>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</si>
  <si>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</si>
  <si>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</si>
  <si>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</si>
  <si>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</si>
  <si>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</si>
  <si>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</si>
  <si>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</si>
  <si>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</si>
  <si>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</si>
  <si>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</si>
  <si>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</si>
  <si>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</si>
  <si>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</si>
  <si>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</si>
  <si>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</si>
  <si>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</si>
  <si>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</si>
  <si>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</si>
  <si>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</si>
  <si>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</si>
  <si>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</si>
  <si>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</si>
  <si>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</si>
  <si>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</si>
  <si>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</si>
  <si>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</si>
  <si>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</si>
  <si>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</si>
  <si>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</si>
  <si>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</si>
  <si>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</si>
  <si>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</si>
  <si>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</si>
  <si>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</si>
  <si>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</si>
  <si>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</si>
  <si>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</si>
  <si>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</si>
  <si>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</si>
  <si>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</si>
  <si>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</si>
  <si>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</si>
  <si>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</si>
  <si>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</si>
  <si>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</si>
  <si>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</si>
  <si>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</si>
  <si>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</si>
  <si>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</si>
  <si>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</si>
  <si>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</si>
  <si>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</si>
  <si>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</si>
  <si>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</si>
  <si>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</si>
  <si>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</si>
  <si>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</si>
  <si>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</si>
  <si>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</si>
  <si>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</si>
  <si>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</si>
  <si>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</si>
  <si>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</si>
  <si>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</si>
  <si>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</si>
  <si>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</si>
  <si>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</si>
  <si>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</si>
  <si>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</si>
  <si>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</si>
  <si>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</si>
  <si>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</si>
  <si>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</si>
  <si>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</si>
  <si>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</si>
  <si>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</si>
  <si>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</si>
  <si>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</si>
  <si>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</si>
  <si>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</si>
  <si>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</si>
  <si>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</si>
  <si>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</si>
  <si>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</si>
  <si>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</si>
  <si>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</si>
  <si>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</si>
  <si>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</si>
  <si>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</si>
  <si>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</si>
  <si>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</si>
  <si>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</si>
  <si>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</si>
  <si>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</si>
  <si>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</si>
  <si>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</si>
  <si>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</si>
  <si>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</si>
  <si>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</si>
  <si>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</si>
  <si>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</si>
  <si>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</si>
  <si>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</si>
  <si>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</si>
  <si>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</si>
  <si>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</si>
  <si>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</si>
  <si>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</si>
  <si>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</si>
  <si>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</si>
  <si>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</si>
  <si>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</si>
  <si>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</si>
  <si>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</si>
  <si>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</si>
  <si>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</si>
  <si>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</si>
  <si>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</si>
  <si>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</si>
  <si>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</si>
  <si>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</si>
  <si>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</si>
  <si>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</si>
  <si>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</si>
  <si>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</si>
  <si>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</si>
  <si>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</si>
  <si>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</si>
  <si>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</si>
  <si>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</si>
  <si>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</si>
  <si>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</si>
  <si>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</si>
  <si>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</si>
  <si>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</si>
  <si>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</si>
  <si>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</si>
  <si>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</si>
  <si>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</si>
  <si>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</si>
  <si>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</si>
  <si>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</si>
  <si>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</si>
  <si>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</si>
  <si>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</si>
  <si>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</si>
  <si>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</si>
  <si>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</si>
  <si>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</si>
  <si>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</si>
  <si>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</si>
  <si>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</si>
  <si>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</si>
  <si>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</si>
  <si>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</si>
  <si>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</si>
  <si>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</si>
  <si>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</si>
  <si>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</si>
  <si>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</si>
  <si>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</si>
  <si>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</si>
  <si>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</si>
  <si>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</si>
  <si>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</si>
  <si>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</si>
  <si>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</si>
  <si>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</si>
  <si>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</si>
  <si>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</si>
  <si>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</si>
  <si>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</si>
  <si>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</si>
  <si>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</si>
  <si>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</si>
  <si>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</si>
  <si>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</si>
  <si>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</si>
  <si>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</si>
  <si>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</si>
  <si>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</si>
  <si>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</si>
  <si>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</si>
  <si>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</si>
  <si>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</si>
  <si>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</si>
  <si>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</si>
  <si>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</si>
  <si>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</si>
  <si>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</si>
  <si>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</si>
  <si>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</si>
  <si>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</si>
  <si>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</si>
  <si>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</si>
  <si>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</si>
  <si>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</si>
  <si>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</si>
  <si>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</si>
  <si>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</si>
  <si>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</si>
  <si>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</si>
  <si>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</si>
  <si>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</si>
  <si>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</si>
  <si>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</si>
  <si>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</si>
  <si>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</si>
  <si>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</si>
  <si>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</si>
  <si>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</si>
  <si>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</si>
  <si>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</si>
  <si>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</si>
  <si>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</si>
  <si>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</si>
  <si>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</si>
  <si>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</si>
  <si>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</si>
  <si>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</si>
  <si>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</si>
  <si>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</si>
  <si>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</si>
  <si>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</si>
  <si>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</si>
  <si>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</si>
  <si>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</si>
  <si>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</si>
  <si>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</si>
  <si>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</si>
  <si>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</si>
  <si>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</si>
  <si>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</si>
  <si>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</si>
  <si>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</si>
  <si>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</si>
  <si>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</si>
  <si>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</si>
  <si>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</si>
  <si>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</si>
  <si>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</si>
  <si>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</si>
  <si>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</si>
  <si>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</si>
  <si>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</si>
  <si>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</si>
  <si>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</si>
  <si>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</si>
  <si>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</si>
  <si>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</si>
  <si>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</si>
  <si>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</si>
  <si>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</si>
  <si>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</si>
  <si>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</si>
  <si>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</si>
  <si>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</si>
  <si>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</si>
  <si>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</si>
  <si>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</si>
  <si>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</si>
  <si>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</si>
  <si>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</si>
  <si>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</si>
  <si>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</si>
  <si>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</si>
  <si>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</si>
  <si>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</si>
  <si>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</si>
  <si>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</si>
  <si>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</si>
  <si>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</si>
  <si>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</si>
  <si>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</si>
  <si>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</si>
  <si>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</si>
  <si>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</si>
  <si>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</si>
  <si>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</si>
  <si>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</si>
  <si>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</si>
  <si>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</si>
  <si>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</si>
  <si>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</si>
  <si>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</si>
  <si>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</si>
  <si>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</si>
  <si>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</si>
  <si>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</si>
  <si>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</si>
  <si>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</si>
  <si>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</si>
  <si>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</si>
  <si>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</si>
  <si>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</si>
  <si>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</si>
  <si>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</si>
  <si>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</si>
  <si>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</si>
  <si>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</si>
  <si>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</si>
  <si>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</si>
  <si>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</si>
  <si>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</si>
  <si>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</si>
  <si>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</si>
  <si>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</si>
  <si>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</si>
  <si>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</si>
  <si>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</si>
  <si>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</si>
  <si>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</si>
  <si>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</si>
  <si>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</si>
  <si>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</si>
  <si>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</si>
  <si>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</si>
  <si>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</si>
  <si>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</si>
  <si>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</si>
  <si>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</si>
  <si>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</si>
  <si>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</si>
  <si>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</si>
  <si>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</si>
  <si>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</si>
  <si>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</si>
  <si>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</si>
  <si>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</si>
  <si>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</si>
  <si>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</si>
  <si>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</si>
  <si>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</si>
  <si>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</si>
  <si>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</si>
  <si>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</si>
  <si>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</si>
  <si>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</si>
  <si>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</si>
  <si>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</si>
  <si>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</si>
  <si>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</si>
  <si>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</si>
  <si>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</si>
  <si>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</si>
  <si>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</si>
  <si>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</si>
  <si>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</si>
  <si>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</si>
  <si>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</si>
  <si>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</si>
  <si>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</si>
  <si>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</si>
  <si>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</si>
  <si>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</si>
  <si>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</si>
  <si>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</si>
  <si>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</si>
  <si>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</si>
  <si>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</si>
  <si>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</si>
  <si>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</si>
  <si>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</si>
  <si>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</si>
  <si>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</si>
  <si>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</si>
  <si>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</si>
  <si>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</si>
  <si>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</si>
  <si>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</si>
  <si>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</si>
  <si>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</si>
  <si>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</si>
  <si>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</si>
  <si>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</si>
  <si>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</si>
  <si>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</si>
  <si>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</si>
  <si>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</si>
  <si>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</si>
  <si>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</si>
  <si>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</si>
  <si>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</si>
  <si>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</si>
  <si>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</si>
  <si>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</si>
  <si>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</si>
  <si>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</si>
  <si>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</si>
  <si>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</si>
  <si>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</si>
  <si>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</si>
  <si>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</si>
  <si>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</si>
  <si>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</si>
  <si>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</si>
  <si>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</si>
  <si>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</si>
  <si>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</si>
  <si>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</si>
  <si>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</si>
  <si>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</si>
  <si>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</si>
  <si>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</si>
  <si>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</si>
  <si>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</si>
  <si>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</si>
  <si>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</si>
  <si>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</si>
  <si>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</si>
  <si>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</si>
  <si>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</si>
  <si>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</si>
  <si>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</si>
  <si>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</si>
  <si>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</si>
  <si>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</si>
  <si>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</si>
  <si>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</si>
  <si>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</si>
  <si>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</si>
  <si>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</si>
  <si>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</si>
  <si>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</si>
  <si>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</si>
  <si>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</si>
  <si>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</si>
  <si>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</si>
  <si>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</si>
  <si>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</si>
  <si>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</si>
  <si>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</si>
  <si>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</si>
  <si>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</si>
  <si>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</si>
  <si>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</si>
  <si>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</si>
  <si>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</si>
  <si>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</si>
  <si>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</si>
  <si>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</si>
  <si>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</si>
  <si>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</si>
  <si>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</si>
  <si>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</si>
  <si>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</si>
  <si>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</si>
  <si>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</si>
  <si>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</si>
  <si>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</si>
  <si>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</si>
  <si>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</si>
  <si>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</si>
  <si>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</si>
  <si>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</si>
  <si>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</si>
  <si>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</si>
  <si>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</si>
  <si>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</si>
  <si>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</si>
  <si>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</si>
  <si>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</si>
  <si>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</si>
  <si>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</si>
  <si>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</si>
  <si>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</si>
  <si>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</si>
  <si>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</si>
  <si>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</si>
  <si>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</si>
  <si>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</si>
  <si>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</si>
  <si>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</si>
  <si>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</si>
  <si>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</si>
  <si>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</si>
  <si>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</si>
  <si>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</si>
  <si>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</si>
  <si>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</si>
  <si>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</si>
  <si>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</si>
  <si>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</si>
  <si>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</si>
  <si>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</si>
  <si>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</si>
  <si>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</si>
  <si>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</si>
  <si>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</si>
  <si>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</si>
  <si>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</si>
  <si>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</si>
  <si>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</si>
  <si>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</si>
  <si>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</si>
  <si>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</si>
  <si>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</si>
  <si>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</si>
  <si>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</si>
  <si>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</si>
  <si>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</si>
  <si>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</si>
  <si>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</si>
  <si>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</si>
  <si>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</si>
  <si>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</si>
  <si>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</si>
  <si>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</si>
  <si>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</si>
  <si>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</si>
  <si>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</si>
  <si>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</si>
  <si>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</si>
  <si>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</si>
  <si>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</si>
  <si>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</si>
  <si>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</si>
  <si>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</si>
  <si>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</si>
  <si>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</si>
  <si>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</si>
  <si>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</si>
  <si>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</si>
  <si>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</si>
  <si>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</si>
  <si>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</si>
  <si>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</si>
  <si>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</si>
  <si>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</si>
  <si>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</si>
  <si>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</si>
  <si>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</si>
  <si>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</si>
  <si>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</si>
  <si>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</si>
  <si>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</si>
  <si>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</si>
  <si>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</si>
  <si>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</si>
  <si>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</si>
  <si>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</si>
  <si>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</si>
  <si>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</si>
  <si>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</si>
  <si>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</si>
  <si>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</si>
  <si>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</si>
  <si>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</si>
  <si>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</si>
  <si>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</si>
  <si>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</si>
  <si>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</si>
  <si>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</si>
  <si>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</si>
  <si>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</si>
  <si>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</si>
  <si>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</si>
  <si>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</si>
  <si>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</si>
  <si>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</si>
  <si>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</si>
  <si>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</si>
  <si>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</si>
  <si>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</si>
  <si>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</si>
  <si>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</si>
  <si>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</si>
  <si>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</si>
  <si>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</si>
  <si>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</si>
  <si>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</si>
  <si>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</si>
  <si>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</si>
  <si>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</si>
  <si>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</si>
  <si>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</si>
  <si>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</si>
  <si>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</si>
  <si>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</si>
  <si>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</si>
  <si>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</si>
  <si>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</si>
  <si>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</si>
  <si>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</si>
  <si>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</si>
  <si>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</si>
  <si>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</si>
  <si>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</si>
  <si>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</si>
  <si>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</si>
  <si>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</si>
  <si>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</si>
  <si>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</si>
  <si>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</si>
  <si>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</si>
  <si>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</si>
  <si>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</si>
  <si>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</si>
  <si>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</si>
  <si>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</si>
  <si>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</si>
  <si>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</si>
  <si>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</si>
  <si>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</si>
  <si>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</si>
  <si>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</si>
  <si>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</si>
  <si>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</si>
  <si>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</si>
  <si>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</si>
  <si>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</si>
  <si>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</si>
  <si>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</si>
  <si>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</si>
  <si>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</si>
  <si>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</si>
  <si>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</si>
  <si>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</si>
  <si>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</si>
  <si>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</si>
  <si>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</si>
  <si>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</si>
  <si>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</si>
  <si>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</si>
  <si>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</si>
  <si>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</si>
  <si>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</si>
  <si>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</si>
  <si>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</si>
  <si>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</si>
  <si>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</si>
  <si>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</si>
  <si>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</si>
  <si>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</si>
  <si>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</si>
  <si>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</si>
  <si>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</si>
  <si>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</si>
  <si>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</si>
  <si>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</si>
  <si>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</si>
  <si>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</si>
  <si>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</si>
  <si>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</si>
  <si>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</si>
  <si>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</si>
  <si>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</si>
  <si>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</si>
  <si>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</si>
  <si>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</si>
  <si>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</si>
  <si>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</si>
  <si>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</si>
  <si>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</si>
  <si>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</si>
  <si>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</si>
  <si>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</si>
  <si>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</si>
  <si>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</si>
  <si>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</si>
  <si>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</si>
  <si>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</si>
  <si>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</si>
  <si>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</si>
  <si>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</si>
  <si>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</si>
  <si>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</si>
  <si>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</si>
  <si>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</si>
  <si>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</si>
  <si>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</si>
  <si>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</si>
  <si>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</si>
  <si>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</si>
  <si>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</si>
  <si>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</si>
  <si>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</si>
  <si>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</si>
  <si>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</si>
  <si>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</si>
  <si>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</si>
  <si>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</si>
  <si>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</si>
  <si>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</si>
  <si>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</si>
  <si>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</si>
  <si>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</si>
  <si>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</si>
  <si>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</si>
  <si>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</si>
  <si>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</si>
  <si>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</si>
  <si>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</si>
  <si>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</si>
  <si>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</si>
  <si>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</si>
  <si>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</si>
  <si>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</si>
  <si>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</si>
  <si>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</si>
  <si>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</si>
  <si>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</si>
  <si>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</si>
  <si>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</si>
  <si>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</si>
  <si>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</si>
  <si>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</si>
  <si>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</si>
  <si>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</si>
  <si>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</si>
  <si>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</si>
  <si>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</si>
  <si>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</si>
  <si>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</si>
  <si>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</si>
  <si>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</si>
  <si>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</si>
  <si>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</si>
  <si>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</si>
  <si>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</si>
  <si>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</si>
  <si>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</si>
  <si>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</si>
  <si>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</si>
  <si>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</si>
  <si>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</si>
  <si>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</si>
  <si>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</si>
  <si>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</si>
  <si>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</si>
  <si>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</si>
  <si>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</si>
  <si>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</si>
  <si>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</si>
  <si>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</si>
  <si>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</si>
  <si>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</si>
  <si>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</si>
  <si>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</si>
  <si>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</si>
  <si>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</si>
  <si>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</si>
  <si>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</si>
  <si>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</si>
  <si>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</si>
  <si>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</si>
  <si>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</si>
  <si>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</si>
  <si>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</si>
  <si>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</si>
  <si>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</si>
  <si>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</si>
  <si>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</si>
  <si>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</si>
  <si>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</si>
  <si>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</si>
  <si>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</si>
  <si>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</si>
  <si>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</si>
  <si>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</si>
  <si>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</si>
  <si>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</si>
  <si>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</si>
  <si>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</si>
  <si>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</si>
  <si>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</si>
  <si>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</si>
  <si>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</si>
  <si>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</si>
  <si>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</si>
  <si>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</si>
  <si>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</si>
  <si>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</si>
  <si>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</si>
  <si>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</si>
  <si>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</si>
  <si>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</si>
  <si>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</si>
  <si>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</si>
  <si>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</si>
  <si>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</si>
  <si>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</si>
  <si>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</si>
  <si>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</si>
  <si>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</si>
  <si>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</si>
  <si>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</si>
  <si>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</si>
  <si>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</si>
  <si>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</si>
  <si>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</si>
  <si>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</si>
  <si>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</si>
  <si>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</si>
  <si>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</si>
  <si>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</si>
  <si>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</si>
  <si>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</si>
  <si>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</si>
  <si>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</si>
  <si>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</si>
  <si>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</si>
  <si>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</si>
  <si>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</si>
  <si>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</si>
  <si>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</si>
  <si>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</si>
  <si>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</si>
  <si>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</si>
  <si>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</si>
  <si>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</si>
  <si>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</si>
  <si>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</si>
  <si>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</si>
  <si>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</si>
  <si>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</si>
  <si>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</si>
  <si>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</si>
  <si>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</si>
  <si>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</si>
  <si>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</si>
  <si>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</si>
  <si>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</si>
  <si>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</si>
  <si>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</si>
  <si>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</si>
  <si>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</si>
  <si>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</si>
  <si>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</si>
  <si>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</si>
  <si>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</si>
  <si>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</si>
  <si>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</si>
  <si>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</si>
  <si>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</si>
  <si>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</si>
  <si>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</si>
  <si>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</si>
  <si>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</si>
  <si>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</si>
  <si>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</si>
  <si>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</si>
  <si>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</si>
  <si>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</si>
  <si>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</si>
  <si>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</si>
  <si>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</si>
  <si>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</si>
  <si>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</si>
  <si>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</si>
  <si>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</si>
  <si>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</si>
  <si>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</si>
  <si>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</si>
  <si>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</si>
  <si>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</si>
  <si>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</si>
  <si>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</si>
  <si>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</si>
  <si>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</si>
  <si>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</si>
  <si>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</si>
  <si>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</si>
  <si>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</si>
  <si>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</si>
  <si>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</si>
  <si>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</si>
  <si>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</si>
  <si>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</si>
  <si>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</si>
  <si>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</si>
  <si>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</si>
  <si>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</si>
  <si>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</si>
  <si>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</si>
  <si>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</si>
  <si>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</si>
  <si>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</si>
  <si>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</si>
  <si>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</si>
  <si>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</si>
  <si>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</si>
  <si>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</si>
  <si>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</si>
  <si>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</si>
  <si>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</si>
  <si>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</si>
  <si>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</si>
  <si>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</si>
  <si>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</si>
  <si>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</si>
  <si>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</si>
  <si>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</si>
  <si>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</si>
  <si>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</si>
  <si>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</si>
  <si>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</si>
  <si>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</si>
  <si>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</si>
  <si>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</si>
  <si>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</si>
  <si>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</si>
  <si>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</si>
  <si>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</si>
  <si>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</si>
  <si>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</si>
  <si>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</si>
  <si>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</si>
  <si>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</si>
  <si>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</si>
  <si>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</si>
  <si>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</si>
  <si>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</si>
  <si>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</si>
  <si>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</si>
  <si>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</si>
  <si>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</si>
  <si>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</si>
  <si>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</si>
  <si>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</si>
  <si>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</si>
  <si>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</si>
  <si>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</si>
  <si>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</si>
  <si>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</si>
  <si>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</si>
  <si>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</si>
  <si>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</si>
  <si>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</si>
  <si>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</si>
  <si>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</si>
  <si>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</si>
  <si>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</si>
  <si>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</si>
  <si>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</si>
  <si>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</si>
  <si>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</si>
  <si>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</si>
  <si>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</si>
  <si>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</si>
  <si>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</si>
  <si>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</si>
  <si>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</si>
  <si>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</si>
  <si>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</si>
  <si>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</si>
  <si>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</si>
  <si>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</si>
  <si>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</si>
  <si>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</si>
  <si>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</si>
  <si>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</si>
  <si>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</si>
  <si>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</si>
  <si>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</si>
  <si>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</si>
  <si>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</si>
  <si>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</si>
  <si>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</si>
  <si>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</si>
  <si>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</si>
  <si>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</si>
  <si>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</si>
  <si>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</si>
  <si>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</si>
  <si>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</si>
  <si>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</si>
  <si>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</si>
  <si>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</si>
  <si>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</si>
  <si>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</si>
  <si>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</si>
  <si>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</si>
  <si>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</si>
  <si>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</si>
  <si>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</si>
  <si>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</si>
  <si>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</si>
  <si>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</si>
  <si>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</si>
  <si>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</si>
  <si>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</si>
  <si>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</si>
  <si>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</si>
  <si>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</si>
  <si>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</si>
  <si>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</si>
  <si>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</si>
  <si>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</si>
  <si>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</si>
  <si>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</si>
  <si>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</si>
  <si>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</si>
  <si>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</si>
  <si>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</si>
  <si>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</si>
  <si>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</si>
  <si>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</si>
  <si>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</si>
  <si>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</si>
  <si>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</si>
  <si>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</si>
  <si>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</si>
  <si>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</si>
  <si>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</si>
  <si>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</si>
  <si>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</si>
  <si>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</si>
  <si>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</si>
  <si>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</si>
  <si>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</si>
  <si>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</si>
  <si>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</si>
  <si>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</si>
  <si>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</si>
  <si>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</si>
  <si>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</si>
  <si>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</si>
  <si>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</si>
  <si>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</si>
  <si>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</si>
  <si>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</si>
  <si>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</si>
  <si>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</si>
  <si>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</si>
  <si>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</si>
  <si>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</si>
  <si>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</si>
  <si>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</si>
  <si>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</si>
  <si>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</si>
  <si>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</si>
  <si>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</si>
  <si>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</si>
  <si>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</si>
  <si>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</si>
  <si>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</si>
  <si>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</si>
  <si>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</si>
  <si>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</si>
  <si>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</si>
  <si>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</si>
  <si>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</si>
  <si>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</si>
  <si>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</si>
  <si>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</si>
  <si>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</si>
  <si>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</si>
  <si>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</si>
  <si>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</si>
  <si>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</si>
  <si>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</si>
  <si>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</si>
  <si>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</si>
  <si>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</si>
  <si>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</si>
  <si>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</si>
  <si>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</si>
  <si>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</si>
  <si>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</si>
  <si>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</si>
  <si>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</si>
  <si>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</si>
  <si>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</si>
  <si>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</si>
  <si>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</si>
  <si>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</si>
  <si>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</si>
  <si>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</si>
  <si>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</si>
  <si>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</si>
  <si>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</si>
  <si>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</si>
  <si>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</si>
  <si>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</si>
  <si>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</si>
  <si>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</si>
  <si>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</si>
  <si>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</si>
  <si>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</si>
  <si>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</si>
  <si>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</si>
  <si>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</si>
  <si>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</si>
  <si>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</si>
  <si>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</si>
  <si>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</si>
  <si>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</si>
  <si>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</si>
  <si>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</si>
  <si>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</si>
  <si>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</si>
  <si>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</si>
  <si>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</si>
  <si>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</si>
  <si>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</si>
  <si>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</si>
  <si>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</si>
  <si>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</si>
  <si>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</si>
  <si>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</si>
  <si>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</si>
  <si>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</si>
  <si>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</si>
  <si>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</si>
  <si>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</si>
  <si>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</si>
  <si>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</si>
  <si>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</si>
  <si>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</si>
  <si>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</si>
  <si>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</si>
  <si>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</si>
  <si>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</si>
  <si>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</si>
  <si>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</si>
  <si>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</si>
  <si>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</si>
  <si>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</si>
  <si>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</si>
  <si>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</si>
  <si>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</si>
  <si>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</si>
  <si>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</si>
  <si>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</si>
  <si>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</si>
  <si>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</si>
  <si>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</si>
  <si>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</si>
  <si>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</si>
  <si>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</si>
  <si>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</si>
  <si>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</si>
  <si>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</si>
  <si>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</si>
  <si>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</si>
  <si>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</si>
  <si>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</si>
  <si>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</si>
  <si>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</si>
  <si>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</si>
  <si>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</si>
  <si>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</si>
  <si>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</si>
  <si>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</si>
  <si>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</si>
  <si>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</si>
  <si>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</si>
  <si>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</si>
  <si>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</si>
  <si>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</si>
  <si>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</si>
  <si>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</si>
  <si>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</si>
  <si>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</si>
  <si>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</si>
  <si>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</si>
  <si>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</si>
  <si>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</si>
  <si>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</si>
  <si>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</si>
  <si>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</si>
  <si>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</si>
  <si>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</si>
  <si>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</si>
  <si>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</si>
  <si>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</si>
  <si>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</si>
  <si>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</si>
  <si>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</si>
  <si>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</si>
  <si>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</si>
  <si>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</si>
  <si>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</si>
  <si>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</si>
  <si>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</si>
  <si>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</si>
  <si>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</si>
  <si>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</si>
  <si>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</si>
  <si>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</si>
  <si>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</si>
  <si>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</si>
  <si>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</si>
  <si>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</si>
  <si>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</si>
  <si>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</si>
  <si>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</si>
  <si>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</si>
  <si>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</si>
  <si>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</si>
  <si>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</si>
  <si>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</si>
  <si>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</si>
  <si>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</si>
  <si>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</si>
  <si>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</si>
  <si>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</si>
  <si>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</si>
  <si>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</si>
  <si>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</si>
  <si>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</si>
  <si>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</si>
  <si>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</si>
  <si>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</si>
  <si>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</si>
  <si>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</si>
  <si>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</si>
  <si>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</si>
  <si>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</si>
  <si>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</si>
  <si>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</si>
  <si>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</si>
  <si>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</si>
  <si>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</si>
  <si>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</si>
  <si>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</si>
  <si>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</si>
  <si>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</si>
  <si>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</si>
  <si>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</si>
  <si>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</si>
  <si>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</si>
  <si>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</si>
  <si>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</si>
  <si>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</si>
  <si>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</si>
  <si>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</si>
  <si>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</si>
  <si>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</si>
  <si>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</si>
  <si>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</si>
  <si>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</si>
  <si>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</si>
  <si>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</si>
  <si>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</si>
  <si>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</si>
  <si>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</si>
  <si>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</si>
  <si>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</si>
  <si>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</si>
  <si>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</si>
  <si>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</si>
  <si>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</si>
  <si>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</si>
  <si>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</si>
  <si>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</si>
  <si>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</si>
  <si>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</si>
  <si>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</si>
  <si>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</si>
  <si>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</si>
  <si>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</si>
  <si>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</si>
  <si>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</si>
  <si>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</si>
  <si>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</si>
  <si>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</si>
  <si>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</si>
  <si>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</si>
  <si>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</si>
  <si>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</si>
  <si>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</si>
  <si>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</si>
  <si>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</si>
  <si>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</si>
  <si>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</si>
  <si>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</si>
  <si>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</si>
  <si>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</si>
  <si>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</si>
  <si>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</si>
  <si>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</si>
  <si>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</si>
  <si>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</si>
  <si>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</si>
  <si>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</si>
  <si>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</si>
  <si>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</si>
  <si>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</si>
  <si>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</si>
  <si>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</si>
  <si>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</si>
  <si>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</si>
  <si>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</si>
  <si>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</si>
  <si>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</si>
  <si>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</si>
  <si>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</si>
  <si>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</si>
  <si>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</si>
  <si>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</si>
  <si>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</si>
  <si>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</si>
  <si>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</si>
  <si>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</si>
  <si>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</si>
  <si>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</si>
  <si>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</si>
  <si>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</si>
  <si>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</si>
  <si>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</si>
  <si>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</si>
  <si>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</si>
  <si>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</si>
  <si>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</si>
  <si>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</si>
  <si>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</si>
  <si>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</si>
  <si>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</si>
  <si>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</si>
  <si>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</si>
  <si>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</si>
  <si>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</si>
  <si>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</si>
  <si>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</si>
  <si>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</si>
  <si>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</si>
  <si>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</si>
  <si>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</si>
  <si>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</si>
  <si>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</si>
  <si>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</si>
  <si>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</si>
  <si>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</si>
  <si>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</si>
  <si>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</si>
  <si>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</si>
  <si>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</si>
  <si>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</si>
  <si>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</si>
  <si>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</si>
  <si>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</si>
  <si>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</si>
  <si>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</si>
  <si>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</si>
  <si>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</si>
  <si>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</si>
  <si>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</si>
  <si>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</si>
  <si>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</si>
  <si>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</si>
  <si>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</si>
  <si>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</si>
  <si>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</si>
  <si>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</si>
  <si>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</si>
  <si>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</si>
  <si>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</si>
  <si>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</si>
  <si>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</si>
  <si>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</si>
  <si>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</si>
  <si>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</si>
  <si>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</si>
  <si>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</si>
  <si>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</si>
  <si>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</si>
  <si>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</si>
  <si>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</si>
  <si>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</si>
  <si>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</si>
  <si>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</si>
  <si>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</si>
  <si>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</si>
  <si>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</si>
  <si>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</si>
  <si>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</si>
  <si>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</si>
  <si>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</si>
  <si>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</si>
  <si>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</si>
  <si>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</si>
  <si>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</si>
  <si>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</si>
  <si>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</si>
  <si>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</si>
  <si>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</si>
  <si>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</si>
  <si>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</si>
  <si>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</si>
  <si>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</si>
  <si>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</si>
  <si>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</si>
  <si>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</si>
  <si>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</si>
  <si>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</si>
  <si>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</si>
  <si>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</si>
  <si>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</si>
  <si>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</si>
  <si>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</si>
  <si>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</si>
  <si>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</si>
  <si>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</si>
  <si>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</si>
  <si>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</si>
  <si>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</si>
  <si>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</si>
  <si>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</si>
  <si>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</si>
  <si>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</si>
  <si>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</si>
  <si>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</si>
  <si>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</si>
  <si>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</si>
  <si>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</si>
  <si>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</si>
  <si>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</si>
  <si>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</si>
  <si>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</si>
  <si>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</si>
  <si>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</si>
  <si>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</si>
  <si>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</si>
  <si>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</si>
  <si>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</si>
  <si>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</si>
  <si>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</si>
  <si>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</si>
  <si>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</si>
  <si>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</si>
  <si>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</si>
  <si>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</si>
  <si>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</si>
  <si>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</si>
  <si>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</si>
  <si>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</si>
  <si>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</si>
  <si>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</si>
  <si>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</si>
  <si>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</si>
  <si>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</si>
  <si>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</si>
  <si>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</si>
  <si>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</si>
  <si>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</si>
  <si>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</si>
  <si>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</si>
  <si>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</si>
  <si>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</si>
  <si>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</si>
  <si>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</si>
  <si>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</si>
  <si>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</si>
  <si>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</si>
  <si>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</si>
  <si>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</si>
  <si>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</si>
  <si>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</si>
  <si>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</si>
  <si>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</si>
  <si>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</si>
  <si>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</si>
  <si>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</si>
  <si>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</si>
  <si>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</si>
  <si>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</si>
  <si>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</si>
  <si>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</si>
  <si>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</si>
  <si>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</si>
  <si>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</si>
  <si>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</si>
  <si>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</si>
  <si>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</si>
  <si>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</si>
  <si>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</si>
  <si>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</si>
  <si>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</si>
  <si>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</si>
  <si>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</si>
  <si>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</si>
  <si>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</si>
  <si>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</si>
  <si>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</si>
  <si>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</si>
  <si>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</si>
  <si>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</si>
  <si>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</si>
  <si>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</si>
  <si>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</si>
  <si>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</si>
  <si>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</si>
  <si>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</si>
  <si>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</si>
  <si>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</si>
  <si>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</si>
  <si>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</si>
  <si>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</si>
  <si>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</si>
  <si>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</si>
  <si>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</si>
  <si>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</si>
  <si>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</si>
  <si>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</si>
  <si>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</si>
  <si>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</si>
  <si>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</si>
  <si>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</si>
  <si>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</si>
  <si>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</si>
  <si>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</si>
  <si>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</si>
  <si>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</si>
  <si>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</si>
  <si>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</si>
  <si>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</si>
  <si>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</si>
  <si>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</si>
  <si>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</si>
  <si>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</si>
  <si>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</si>
  <si>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</si>
  <si>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</si>
  <si>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</si>
  <si>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</si>
  <si>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</si>
  <si>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</si>
  <si>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</si>
  <si>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</si>
  <si>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</si>
  <si>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</si>
  <si>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</si>
  <si>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</si>
  <si>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</si>
  <si>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</si>
  <si>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</si>
  <si>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</si>
  <si>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</si>
  <si>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</si>
  <si>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</si>
  <si>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</si>
  <si>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</si>
  <si>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</si>
  <si>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</si>
  <si>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</si>
  <si>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</si>
  <si>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</si>
  <si>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</si>
  <si>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</si>
  <si>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</si>
  <si>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</si>
  <si>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</si>
  <si>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</si>
  <si>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</si>
  <si>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</si>
  <si>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</si>
  <si>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</si>
  <si>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</si>
  <si>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</si>
  <si>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</si>
  <si>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</si>
  <si>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</si>
  <si>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</si>
  <si>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</si>
  <si>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</si>
  <si>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</si>
  <si>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</si>
  <si>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</si>
  <si>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</si>
  <si>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</si>
  <si>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</si>
  <si>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</si>
  <si>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</si>
  <si>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</si>
  <si>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</si>
  <si>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</si>
  <si>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</si>
  <si>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</si>
  <si>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</si>
  <si>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</si>
  <si>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</si>
  <si>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</si>
  <si>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</si>
  <si>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</si>
  <si>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</si>
  <si>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</si>
  <si>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</si>
  <si>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</si>
  <si>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</si>
  <si>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</si>
  <si>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</si>
  <si>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</si>
  <si>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</si>
  <si>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</si>
  <si>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</si>
  <si>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</si>
  <si>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</si>
  <si>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</si>
  <si>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</si>
  <si>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</si>
  <si>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</si>
  <si>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</si>
  <si>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</si>
  <si>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</si>
  <si>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</si>
  <si>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</si>
  <si>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</si>
  <si>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</si>
  <si>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</si>
  <si>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</si>
  <si>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</si>
  <si>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</si>
  <si>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</si>
  <si>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</si>
  <si>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</si>
  <si>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</si>
  <si>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</si>
  <si>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</si>
  <si>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</si>
  <si>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</si>
  <si>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</si>
  <si>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</si>
  <si>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</si>
  <si>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</si>
  <si>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</si>
  <si>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</si>
  <si>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</si>
  <si>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</si>
  <si>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</si>
  <si>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</si>
  <si>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</si>
  <si>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</si>
  <si>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</si>
  <si>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</si>
  <si>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</si>
  <si>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</si>
  <si>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</si>
  <si>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</si>
  <si>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</si>
  <si>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</si>
  <si>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</si>
  <si>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</si>
  <si>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</si>
  <si>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</si>
  <si>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</si>
  <si>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</si>
  <si>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</si>
  <si>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</si>
  <si>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</si>
  <si>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</si>
  <si>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</si>
  <si>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</si>
  <si>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</si>
  <si>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</si>
  <si>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</si>
  <si>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</si>
  <si>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</si>
  <si>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</si>
  <si>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</si>
  <si>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</si>
  <si>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</si>
  <si>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</si>
  <si>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</si>
  <si>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</si>
  <si>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</si>
  <si>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</si>
  <si>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</si>
  <si>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</si>
  <si>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</si>
  <si>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</si>
  <si>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</si>
  <si>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</si>
  <si>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</si>
  <si>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</si>
  <si>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</si>
  <si>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</si>
  <si>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</si>
  <si>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</si>
  <si>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</si>
  <si>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</si>
  <si>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</si>
  <si>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</si>
  <si>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</si>
  <si>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</si>
  <si>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</si>
  <si>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</si>
  <si>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</si>
  <si>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</si>
  <si>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</si>
  <si>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</si>
  <si>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</si>
  <si>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</si>
  <si>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</si>
  <si>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</si>
  <si>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</si>
  <si>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</si>
  <si>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</si>
  <si>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</si>
  <si>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</si>
  <si>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</si>
  <si>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</si>
  <si>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</si>
  <si>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</si>
  <si>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</si>
  <si>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</si>
  <si>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</si>
  <si>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</si>
  <si>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</si>
  <si>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</si>
  <si>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</si>
  <si>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</si>
  <si>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</si>
  <si>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</si>
  <si>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</si>
  <si>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</si>
  <si>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</si>
  <si>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</si>
  <si>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</si>
  <si>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</si>
  <si>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</si>
  <si>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</si>
  <si>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</si>
  <si>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</si>
  <si>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</si>
  <si>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</si>
  <si>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</si>
  <si>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</si>
  <si>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</si>
  <si>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</si>
  <si>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</si>
  <si>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</si>
  <si>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</si>
  <si>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</si>
  <si>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</si>
  <si>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</si>
  <si>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</si>
  <si>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</si>
  <si>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</si>
  <si>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</si>
  <si>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</si>
  <si>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</si>
  <si>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</si>
  <si>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</si>
  <si>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</si>
  <si>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</si>
  <si>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</si>
  <si>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</si>
  <si>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</si>
  <si>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</si>
  <si>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</si>
  <si>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</si>
  <si>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</si>
  <si>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</si>
  <si>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</si>
  <si>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</si>
  <si>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</si>
  <si>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</si>
  <si>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</si>
  <si>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</si>
  <si>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</si>
  <si>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</si>
  <si>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</si>
  <si>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</si>
  <si>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</si>
  <si>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</si>
  <si>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</si>
  <si>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</si>
  <si>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</si>
  <si>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</si>
  <si>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</si>
  <si>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</si>
  <si>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</si>
  <si>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</si>
  <si>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</si>
  <si>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</si>
  <si>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</si>
  <si>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</si>
  <si>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</si>
  <si>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</si>
  <si>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</si>
  <si>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</si>
  <si>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</si>
  <si>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</si>
  <si>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</si>
  <si>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</si>
  <si>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</si>
  <si>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</si>
  <si>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</si>
  <si>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</si>
  <si>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</si>
  <si>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</si>
  <si>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</si>
  <si>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</si>
  <si>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</si>
  <si>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</si>
  <si>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</si>
  <si>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</si>
  <si>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</si>
  <si>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</si>
  <si>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</si>
  <si>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</si>
  <si>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</si>
  <si>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</si>
  <si>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</si>
  <si>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</si>
  <si>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</si>
  <si>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</si>
  <si>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</si>
  <si>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</si>
  <si>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</si>
  <si>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</si>
  <si>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</si>
  <si>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</si>
  <si>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</si>
  <si>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</si>
  <si>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</si>
  <si>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</si>
  <si>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</si>
  <si>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</si>
  <si>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</si>
  <si>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</si>
  <si>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</si>
  <si>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</si>
  <si>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</si>
  <si>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</si>
  <si>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</si>
  <si>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</si>
  <si>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</si>
  <si>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</si>
  <si>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</si>
  <si>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</si>
  <si>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</si>
  <si>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</si>
  <si>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</si>
  <si>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</si>
  <si>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</si>
  <si>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</si>
  <si>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</si>
  <si>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</si>
  <si>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</si>
  <si>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</si>
  <si>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</si>
  <si>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</si>
  <si>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</si>
  <si>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</si>
  <si>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</si>
  <si>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</si>
  <si>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</si>
  <si>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</si>
  <si>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</si>
  <si>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</si>
  <si>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</si>
  <si>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</si>
  <si>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</si>
  <si>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</si>
  <si>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</si>
  <si>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</si>
  <si>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</si>
  <si>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</si>
  <si>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</si>
  <si>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</si>
  <si>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</si>
  <si>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</si>
  <si>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</si>
  <si>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</si>
  <si>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</si>
  <si>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</si>
  <si>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</si>
  <si>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</si>
  <si>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</si>
  <si>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</si>
  <si>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</si>
  <si>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</si>
  <si>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</si>
  <si>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</si>
  <si>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</si>
  <si>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</si>
  <si>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</si>
  <si>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</si>
  <si>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</si>
  <si>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</si>
  <si>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</si>
  <si>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</si>
  <si>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</si>
  <si>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</si>
  <si>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</si>
  <si>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</si>
  <si>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</si>
  <si>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</si>
  <si>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</si>
  <si>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</si>
  <si>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</si>
  <si>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</si>
  <si>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</si>
  <si>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</si>
  <si>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</si>
  <si>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</si>
  <si>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</si>
  <si>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</si>
  <si>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</si>
  <si>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</si>
  <si>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</si>
  <si>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</si>
  <si>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</si>
  <si>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</si>
  <si>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</si>
  <si>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</si>
  <si>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</si>
  <si>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</si>
  <si>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</si>
  <si>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</si>
  <si>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</si>
  <si>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</si>
  <si>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</si>
  <si>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</si>
  <si>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</si>
  <si>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</si>
  <si>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</si>
  <si>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</si>
  <si>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</si>
  <si>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</si>
  <si>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</si>
  <si>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</si>
  <si>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</si>
  <si>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</si>
  <si>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</si>
  <si>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</si>
  <si>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</si>
  <si>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</si>
  <si>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</si>
  <si>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</si>
  <si>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</si>
  <si>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</si>
  <si>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</si>
  <si>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</si>
  <si>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</si>
  <si>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</si>
  <si>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</si>
  <si>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</si>
  <si>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</si>
  <si>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</si>
  <si>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</si>
  <si>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</si>
  <si>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</si>
  <si>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</si>
  <si>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</si>
  <si>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</si>
  <si>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</si>
  <si>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</si>
  <si>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</si>
  <si>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</si>
  <si>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</si>
  <si>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</si>
  <si>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</si>
  <si>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</si>
  <si>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</si>
  <si>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</si>
  <si>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</si>
  <si>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</si>
  <si>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</si>
  <si>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</si>
  <si>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</si>
  <si>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</si>
  <si>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</si>
  <si>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</si>
  <si>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</si>
  <si>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</si>
  <si>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</si>
  <si>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</si>
  <si>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</si>
  <si>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</si>
  <si>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</si>
  <si>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</si>
  <si>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</si>
  <si>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</si>
  <si>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</si>
  <si>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</si>
  <si>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</si>
  <si>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</si>
  <si>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</si>
  <si>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</si>
  <si>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</si>
  <si>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</si>
  <si>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</si>
  <si>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</si>
  <si>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</si>
  <si>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</si>
  <si>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</si>
  <si>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</si>
  <si>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</si>
  <si>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</si>
  <si>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</si>
  <si>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</si>
  <si>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</si>
  <si>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</si>
  <si>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</si>
  <si>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</si>
  <si>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</si>
  <si>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</si>
  <si>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</si>
  <si>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</si>
  <si>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</si>
  <si>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</si>
  <si>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</si>
  <si>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</si>
  <si>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</si>
  <si>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</si>
  <si>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</si>
  <si>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</si>
  <si>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</si>
  <si>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</si>
  <si>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</si>
  <si>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</si>
  <si>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</si>
  <si>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</si>
  <si>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</si>
  <si>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</si>
  <si>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</si>
  <si>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</si>
  <si>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</si>
  <si>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</si>
  <si>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</si>
  <si>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</si>
  <si>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</si>
  <si>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</si>
  <si>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</si>
  <si>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</si>
  <si>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</si>
  <si>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</si>
  <si>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</si>
  <si>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</si>
  <si>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</si>
  <si>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</si>
  <si>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</si>
  <si>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</si>
  <si>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</si>
  <si>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</si>
  <si>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</si>
  <si>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</si>
  <si>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</si>
  <si>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</si>
  <si>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</si>
  <si>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</si>
  <si>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</si>
  <si>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</si>
  <si>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</si>
  <si>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</si>
  <si>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</si>
  <si>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</si>
  <si>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</si>
  <si>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</si>
  <si>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</si>
  <si>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</si>
  <si>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</si>
  <si>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</si>
  <si>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</si>
  <si>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</si>
  <si>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</si>
  <si>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</si>
  <si>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</si>
  <si>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</si>
  <si>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</si>
  <si>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</si>
  <si>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</si>
  <si>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</si>
  <si>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</si>
  <si>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</si>
  <si>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</si>
  <si>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</si>
  <si>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</si>
  <si>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</si>
  <si>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</si>
  <si>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</si>
  <si>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</si>
  <si>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</si>
  <si>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</si>
  <si>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</si>
  <si>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</si>
  <si>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</si>
  <si>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</si>
  <si>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</si>
  <si>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</si>
  <si>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</si>
  <si>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</si>
  <si>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</si>
  <si>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</si>
  <si>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</si>
  <si>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</si>
  <si>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</si>
  <si>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</si>
  <si>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</si>
  <si>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</si>
  <si>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</si>
  <si>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</si>
  <si>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</si>
  <si>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</si>
  <si>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</si>
  <si>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</si>
  <si>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</si>
  <si>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</si>
  <si>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</si>
  <si>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</si>
  <si>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</si>
  <si>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</si>
  <si>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</si>
  <si>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</si>
  <si>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</si>
  <si>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</si>
  <si>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</si>
  <si>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</si>
  <si>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</si>
  <si>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</si>
  <si>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</si>
  <si>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</si>
  <si>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</si>
  <si>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</si>
  <si>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</si>
  <si>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</si>
  <si>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</si>
  <si>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</si>
  <si>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</si>
  <si>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</si>
  <si>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</si>
  <si>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</si>
  <si>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</si>
  <si>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</si>
  <si>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</si>
  <si>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</si>
  <si>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</si>
  <si>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</si>
  <si>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</si>
  <si>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</si>
  <si>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</si>
  <si>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</si>
  <si>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</si>
  <si>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</si>
  <si>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</si>
  <si>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</si>
  <si>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</si>
  <si>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</si>
  <si>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</si>
  <si>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</si>
  <si>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</si>
  <si>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</si>
  <si>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</si>
  <si>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</si>
  <si>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</si>
  <si>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</si>
  <si>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</si>
  <si>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</si>
  <si>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</si>
  <si>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</si>
  <si>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</si>
  <si>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</si>
  <si>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</si>
  <si>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</si>
  <si>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</si>
  <si>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</si>
  <si>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</si>
  <si>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</si>
  <si>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</si>
  <si>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</si>
  <si>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</si>
  <si>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</si>
  <si>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</si>
  <si>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</si>
  <si>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</si>
  <si>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</si>
  <si>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</si>
  <si>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</si>
  <si>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</si>
  <si>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</si>
  <si>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</si>
  <si>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</si>
  <si>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</si>
  <si>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</si>
  <si>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</si>
  <si>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</si>
  <si>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</si>
  <si>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</si>
  <si>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</si>
  <si>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</si>
  <si>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</si>
  <si>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</si>
  <si>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</si>
  <si>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</si>
  <si>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</si>
  <si>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</si>
  <si>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</si>
  <si>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</si>
  <si>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</si>
  <si>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</si>
  <si>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</si>
  <si>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</si>
  <si>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</si>
  <si>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</si>
  <si>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</si>
  <si>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</si>
  <si>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</si>
  <si>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</si>
  <si>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</si>
  <si>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</si>
  <si>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</si>
  <si>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</si>
  <si>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</si>
  <si>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</si>
  <si>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</si>
  <si>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</si>
  <si>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</si>
  <si>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</si>
  <si>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</si>
  <si>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</si>
  <si>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</si>
  <si>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</si>
  <si>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</si>
  <si>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</si>
  <si>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</si>
  <si>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</si>
  <si>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</si>
  <si>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</si>
  <si>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</si>
  <si>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</si>
  <si>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</si>
  <si>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</si>
  <si>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</si>
  <si>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</si>
  <si>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</si>
  <si>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</si>
  <si>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</si>
  <si>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</si>
  <si>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</si>
  <si>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</si>
  <si>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</si>
  <si>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</si>
  <si>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</si>
  <si>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</si>
  <si>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</si>
  <si>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</si>
  <si>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</si>
  <si>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</si>
  <si>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</si>
  <si>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</si>
  <si>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</si>
  <si>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</si>
  <si>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</si>
  <si>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</si>
  <si>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</si>
  <si>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</si>
  <si>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</si>
  <si>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</si>
  <si>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</si>
  <si>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</si>
  <si>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</si>
  <si>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</si>
  <si>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</si>
  <si>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</si>
  <si>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</si>
  <si>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</si>
  <si>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</si>
  <si>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</si>
  <si>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</si>
  <si>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</si>
  <si>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</si>
  <si>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</si>
  <si>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</si>
  <si>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</si>
  <si>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</si>
  <si>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</si>
  <si>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</si>
  <si>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</si>
  <si>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</si>
  <si>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</si>
  <si>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</si>
  <si>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</si>
  <si>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</si>
  <si>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</si>
  <si>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</si>
  <si>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</si>
  <si>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</si>
  <si>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</si>
  <si>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</si>
  <si>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</si>
  <si>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</si>
  <si>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</si>
  <si>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</si>
  <si>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</si>
  <si>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</si>
  <si>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</si>
  <si>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</si>
  <si>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</si>
  <si>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</si>
  <si>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</si>
  <si>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</si>
  <si>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</si>
  <si>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</si>
  <si>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</si>
  <si>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</si>
  <si>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</si>
  <si>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</si>
  <si>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</si>
  <si>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</si>
  <si>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</si>
  <si>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</si>
  <si>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</si>
  <si>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</si>
  <si>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</si>
  <si>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</si>
  <si>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</si>
  <si>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</si>
  <si>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</si>
  <si>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</si>
  <si>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</si>
  <si>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</si>
  <si>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</si>
  <si>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</si>
  <si>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</si>
  <si>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</si>
  <si>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</si>
  <si>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</si>
  <si>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</si>
  <si>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</si>
  <si>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</si>
  <si>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</si>
  <si>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</si>
  <si>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</si>
  <si>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</si>
  <si>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</si>
  <si>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</si>
  <si>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</si>
  <si>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</si>
  <si>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</si>
  <si>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</si>
  <si>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</si>
  <si>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</si>
  <si>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</si>
  <si>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</si>
  <si>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</si>
  <si>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</si>
  <si>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</si>
  <si>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</si>
  <si>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</si>
  <si>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</si>
  <si>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</si>
  <si>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</si>
  <si>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</si>
  <si>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</si>
  <si>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</si>
  <si>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</si>
  <si>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</si>
  <si>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</si>
  <si>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</si>
  <si>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</si>
  <si>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</si>
  <si>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</si>
  <si>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</si>
  <si>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</si>
  <si>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</si>
  <si>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</si>
  <si>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</si>
  <si>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</si>
  <si>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</si>
  <si>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</si>
  <si>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</si>
  <si>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</si>
  <si>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</si>
  <si>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</si>
  <si>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</si>
  <si>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</si>
  <si>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</si>
  <si>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</si>
  <si>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</si>
  <si>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</si>
  <si>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</si>
  <si>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</si>
  <si>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</si>
  <si>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</si>
  <si>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</si>
  <si>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</si>
  <si>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</si>
  <si>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</si>
  <si>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</si>
  <si>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</si>
  <si>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</si>
  <si>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</si>
  <si>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</si>
  <si>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</si>
  <si>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</si>
  <si>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</si>
  <si>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</si>
  <si>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</si>
  <si>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</si>
  <si>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</si>
  <si>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</si>
  <si>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</si>
  <si>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</si>
  <si>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</si>
  <si>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</si>
  <si>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</si>
  <si>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</si>
  <si>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</si>
  <si>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</si>
  <si>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</si>
  <si>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</si>
  <si>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</si>
  <si>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</si>
  <si>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</si>
  <si>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</si>
  <si>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</si>
  <si>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</si>
  <si>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</si>
  <si>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</si>
  <si>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</si>
  <si>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</si>
  <si>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</si>
  <si>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</si>
  <si>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</si>
  <si>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</si>
  <si>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</si>
  <si>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</si>
  <si>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</si>
  <si>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</si>
  <si>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</si>
  <si>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</si>
  <si>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</si>
  <si>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</si>
  <si>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</si>
  <si>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</si>
  <si>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</si>
  <si>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</si>
  <si>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</si>
  <si>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</si>
  <si>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</si>
  <si>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</si>
  <si>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</si>
  <si>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</si>
  <si>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</si>
  <si>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</si>
  <si>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</si>
  <si>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</si>
  <si>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</si>
  <si>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</si>
  <si>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</si>
  <si>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</si>
  <si>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</si>
  <si>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</si>
  <si>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</si>
  <si>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</si>
  <si>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</si>
  <si>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</si>
  <si>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</si>
  <si>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</si>
  <si>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</si>
  <si>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</si>
  <si>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</si>
  <si>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</si>
  <si>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</si>
  <si>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</si>
  <si>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</si>
  <si>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</si>
  <si>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</si>
  <si>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</si>
  <si>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</si>
  <si>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</si>
  <si>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</si>
  <si>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</si>
  <si>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</si>
  <si>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</si>
  <si>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</si>
  <si>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</si>
  <si>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</si>
  <si>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</si>
  <si>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</si>
  <si>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</si>
  <si>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</si>
  <si>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</si>
  <si>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</si>
  <si>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</si>
  <si>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</si>
  <si>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</si>
  <si>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</si>
  <si>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</si>
  <si>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</si>
  <si>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</si>
  <si>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</si>
  <si>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</si>
  <si>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</si>
  <si>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</si>
  <si>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</si>
  <si>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</si>
  <si>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</si>
  <si>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</si>
  <si>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</si>
  <si>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</si>
  <si>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</si>
  <si>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</si>
  <si>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</si>
  <si>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</si>
  <si>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</si>
  <si>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</si>
  <si>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</si>
  <si>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</si>
  <si>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</si>
  <si>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</si>
  <si>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</si>
  <si>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</si>
  <si>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</si>
  <si>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</si>
  <si>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</si>
  <si>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</si>
  <si>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</si>
  <si>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</si>
  <si>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</si>
  <si>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</si>
  <si>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</si>
  <si>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</si>
  <si>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</si>
  <si>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</si>
  <si>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</si>
  <si>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</si>
  <si>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</si>
  <si>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</si>
  <si>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</si>
  <si>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</si>
  <si>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</si>
  <si>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</si>
  <si>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</si>
  <si>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</si>
  <si>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</si>
  <si>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</si>
  <si>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</si>
  <si>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</si>
  <si>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</si>
  <si>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</si>
  <si>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</si>
  <si>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</si>
  <si>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</si>
  <si>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</si>
  <si>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</si>
  <si>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</si>
  <si>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</si>
  <si>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</si>
  <si>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</si>
  <si>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</si>
  <si>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</si>
  <si>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</si>
  <si>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</si>
  <si>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</si>
  <si>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</si>
  <si>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</si>
  <si>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</si>
  <si>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</si>
  <si>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</si>
  <si>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</si>
  <si>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</si>
  <si>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</si>
  <si>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</si>
  <si>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</si>
  <si>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</si>
  <si>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</si>
  <si>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</si>
  <si>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</si>
  <si>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</si>
  <si>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</si>
  <si>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</si>
  <si>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</si>
  <si>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</si>
  <si>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</si>
  <si>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</si>
  <si>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</si>
  <si>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</si>
  <si>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</si>
  <si>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</si>
  <si>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</si>
  <si>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</si>
  <si>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</si>
  <si>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</si>
  <si>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</si>
  <si>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</si>
  <si>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</si>
  <si>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</si>
  <si>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</si>
  <si>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</si>
  <si>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</si>
  <si>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</si>
  <si>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</si>
  <si>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</si>
  <si>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</si>
  <si>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</si>
  <si>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</si>
  <si>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</si>
  <si>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</si>
  <si>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</si>
  <si>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</si>
  <si>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</si>
  <si>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</si>
  <si>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</si>
  <si>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</si>
  <si>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</si>
  <si>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</si>
  <si>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</si>
  <si>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</si>
  <si>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</si>
  <si>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</si>
  <si>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</si>
  <si>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</si>
  <si>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</si>
  <si>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</si>
  <si>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</si>
  <si>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</si>
  <si>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</si>
  <si>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</si>
  <si>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</si>
  <si>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</si>
  <si>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</si>
  <si>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</si>
  <si>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</si>
  <si>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</si>
  <si>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</si>
  <si>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</si>
  <si>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</si>
  <si>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</si>
  <si>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</si>
  <si>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</si>
  <si>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</si>
  <si>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</si>
  <si>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</si>
  <si>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</si>
  <si>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</si>
  <si>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</si>
  <si>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</si>
  <si>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</si>
  <si>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</si>
  <si>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</si>
  <si>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</si>
  <si>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</si>
  <si>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</si>
  <si>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</si>
  <si>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</si>
  <si>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</si>
  <si>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</si>
  <si>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</si>
  <si>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</si>
  <si>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</si>
  <si>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</si>
  <si>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</si>
  <si>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</si>
  <si>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</si>
  <si>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</si>
  <si>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</si>
  <si>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</si>
  <si>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</si>
  <si>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</si>
  <si>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</si>
  <si>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</si>
  <si>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</si>
  <si>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</si>
  <si>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</si>
  <si>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</si>
  <si>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</si>
  <si>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</si>
  <si>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</si>
  <si>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</si>
  <si>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</si>
  <si>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</si>
  <si>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</si>
  <si>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</si>
  <si>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</si>
  <si>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</si>
  <si>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</si>
  <si>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</si>
  <si>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</si>
  <si>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</si>
  <si>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</si>
  <si>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</si>
  <si>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</si>
  <si>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</si>
  <si>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</si>
  <si>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</si>
  <si>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</si>
  <si>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</si>
  <si>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</si>
  <si>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</si>
  <si>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</si>
  <si>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</si>
  <si>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</si>
  <si>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</si>
  <si>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</si>
  <si>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</si>
  <si>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</si>
  <si>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</si>
  <si>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</si>
  <si>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</si>
  <si>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</si>
  <si>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</si>
  <si>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</si>
  <si>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</si>
  <si>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</si>
  <si>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</si>
  <si>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</si>
  <si>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</si>
  <si>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</si>
  <si>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</si>
  <si>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</si>
  <si>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</si>
  <si>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</si>
  <si>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</si>
  <si>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</si>
  <si>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</si>
  <si>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</si>
  <si>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</si>
  <si>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</si>
  <si>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</si>
  <si>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</si>
  <si>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</si>
  <si>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</si>
  <si>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</si>
  <si>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</si>
  <si>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</si>
  <si>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</si>
  <si>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</si>
  <si>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</si>
  <si>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</si>
  <si>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</si>
  <si>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</si>
  <si>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</si>
  <si>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</si>
  <si>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</si>
  <si>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</si>
  <si>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</si>
  <si>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</si>
  <si>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</si>
  <si>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</si>
  <si>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</si>
  <si>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</si>
  <si>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</si>
  <si>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</si>
  <si>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</si>
  <si>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</si>
  <si>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</si>
  <si>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</si>
  <si>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</si>
  <si>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</si>
  <si>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</si>
  <si>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</si>
  <si>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</si>
  <si>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</si>
  <si>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</si>
  <si>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</si>
  <si>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</si>
  <si>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</si>
  <si>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</si>
  <si>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</si>
  <si>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</si>
  <si>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</si>
  <si>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</si>
  <si>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</si>
  <si>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</si>
  <si>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</si>
  <si>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</si>
  <si>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</si>
  <si>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</si>
  <si>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</si>
  <si>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</si>
  <si>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</si>
  <si>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</si>
  <si>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</si>
  <si>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</si>
  <si>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</si>
  <si>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</si>
  <si>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</si>
  <si>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</si>
  <si>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</si>
  <si>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</si>
  <si>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</si>
  <si>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</si>
  <si>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</si>
  <si>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</si>
  <si>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</si>
  <si>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</si>
  <si>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</si>
  <si>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</si>
  <si>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</si>
  <si>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</si>
  <si>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</si>
  <si>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</si>
  <si>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</si>
  <si>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</si>
  <si>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</si>
  <si>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</si>
  <si>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</si>
  <si>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</si>
  <si>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</si>
  <si>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</si>
  <si>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</si>
  <si>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</si>
  <si>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</si>
  <si>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</si>
  <si>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</si>
  <si>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</si>
  <si>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</si>
  <si>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</si>
  <si>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</si>
  <si>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</si>
  <si>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</si>
  <si>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</si>
  <si>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</si>
  <si>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</si>
  <si>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</si>
  <si>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</si>
  <si>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</si>
  <si>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</si>
  <si>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</si>
  <si>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</si>
  <si>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</si>
  <si>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</si>
  <si>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</si>
  <si>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</si>
  <si>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</si>
  <si>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</si>
  <si>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</si>
  <si>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</si>
  <si>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</si>
  <si>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</si>
  <si>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</si>
  <si>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</si>
  <si>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</si>
  <si>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</si>
  <si>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</si>
  <si>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</si>
  <si>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</si>
  <si>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</si>
  <si>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</si>
  <si>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</si>
  <si>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</si>
  <si>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</si>
  <si>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</si>
  <si>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</si>
  <si>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</si>
  <si>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</si>
  <si>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</si>
  <si>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</si>
  <si>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</si>
  <si>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</si>
  <si>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</si>
  <si>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</si>
  <si>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</si>
  <si>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</si>
  <si>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</si>
  <si>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</si>
  <si>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</si>
  <si>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</si>
  <si>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</si>
  <si>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</si>
  <si>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</si>
  <si>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</si>
  <si>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</si>
  <si>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</si>
  <si>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</si>
  <si>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</si>
  <si>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</si>
  <si>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</si>
  <si>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</si>
  <si>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</si>
  <si>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</si>
  <si>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</si>
  <si>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</si>
  <si>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</si>
  <si>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</si>
  <si>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</si>
  <si>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</si>
  <si>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</si>
  <si>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</si>
  <si>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</si>
  <si>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</si>
  <si>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</si>
  <si>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</si>
  <si>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</si>
  <si>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</si>
  <si>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</si>
  <si>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</si>
  <si>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</si>
  <si>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</si>
  <si>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</si>
  <si>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</si>
  <si>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</si>
  <si>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</si>
  <si>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</si>
  <si>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</si>
  <si>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</si>
  <si>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</si>
  <si>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</si>
  <si>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</si>
  <si>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</si>
  <si>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</si>
  <si>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</si>
  <si>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</si>
  <si>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</si>
  <si>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</si>
  <si>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</si>
  <si>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</si>
  <si>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</si>
  <si>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</si>
  <si>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</si>
  <si>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</si>
  <si>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</si>
  <si>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</si>
  <si>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</si>
  <si>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</si>
  <si>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</si>
  <si>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</si>
  <si>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</si>
  <si>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</si>
  <si>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</si>
  <si>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</si>
  <si>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</si>
  <si>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</si>
  <si>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</si>
  <si>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</si>
  <si>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</si>
  <si>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</si>
  <si>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</si>
  <si>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</si>
  <si>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</si>
  <si>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</si>
  <si>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</si>
  <si>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</si>
  <si>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</si>
  <si>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</si>
  <si>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</si>
  <si>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</si>
  <si>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</si>
  <si>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</si>
  <si>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</si>
  <si>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</si>
  <si>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</si>
  <si>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</si>
  <si>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</si>
  <si>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</si>
  <si>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</si>
  <si>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</si>
  <si>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</si>
  <si>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</si>
  <si>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</si>
  <si>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</si>
  <si>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</si>
  <si>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</si>
  <si>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</si>
  <si>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</si>
  <si>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</si>
  <si>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</si>
  <si>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</si>
  <si>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</si>
  <si>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</si>
  <si>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</si>
  <si>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</si>
  <si>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</si>
  <si>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</si>
  <si>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</si>
  <si>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</si>
  <si>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</si>
  <si>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</si>
  <si>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</si>
  <si>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</si>
  <si>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</si>
  <si>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</si>
  <si>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</si>
  <si>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</si>
  <si>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</si>
  <si>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</si>
  <si>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</si>
  <si>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</si>
  <si>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</si>
  <si>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</si>
  <si>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</si>
  <si>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</si>
  <si>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</si>
  <si>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</si>
  <si>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</si>
  <si>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</si>
  <si>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</si>
  <si>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</si>
  <si>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</si>
  <si>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</si>
  <si>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</si>
  <si>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</si>
  <si>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</si>
  <si>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</si>
  <si>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</si>
  <si>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</si>
  <si>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</si>
  <si>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</si>
  <si>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</si>
  <si>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</si>
  <si>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</si>
  <si>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</si>
  <si>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</si>
  <si>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</si>
  <si>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</si>
  <si>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</si>
  <si>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</si>
  <si>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</si>
  <si>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</si>
  <si>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</si>
  <si>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</si>
  <si>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</si>
  <si>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</si>
  <si>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</si>
  <si>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</si>
  <si>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</si>
  <si>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</si>
  <si>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</si>
  <si>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</si>
  <si>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</si>
  <si>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</si>
  <si>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</si>
  <si>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</si>
  <si>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</si>
  <si>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</si>
  <si>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</si>
  <si>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</si>
  <si>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</si>
  <si>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</si>
  <si>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</si>
  <si>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</si>
  <si>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</si>
  <si>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</si>
  <si>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</si>
  <si>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</si>
  <si>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</si>
  <si>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</si>
  <si>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</si>
  <si>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</si>
  <si>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</si>
  <si>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</si>
  <si>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</si>
  <si>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</si>
  <si>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</si>
  <si>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</si>
  <si>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</si>
  <si>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</si>
  <si>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</si>
  <si>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</si>
  <si>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</si>
  <si>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</si>
  <si>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</si>
  <si>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</si>
  <si>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</si>
  <si>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</si>
  <si>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</si>
  <si>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</si>
  <si>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</si>
  <si>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</si>
  <si>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</si>
  <si>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</si>
  <si>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</si>
  <si>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</si>
  <si>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</si>
  <si>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</si>
  <si>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</si>
  <si>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</si>
  <si>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</si>
  <si>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</si>
  <si>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</si>
  <si>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</si>
  <si>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</si>
  <si>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</si>
  <si>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</si>
  <si>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</si>
  <si>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</si>
  <si>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</si>
  <si>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</si>
  <si>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</si>
  <si>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</si>
  <si>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</si>
  <si>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</si>
  <si>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</si>
  <si>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</si>
  <si>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</si>
  <si>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</si>
  <si>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</si>
  <si>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</si>
  <si>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</si>
  <si>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</si>
  <si>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</si>
  <si>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</si>
  <si>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</si>
  <si>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</si>
  <si>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</si>
  <si>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</si>
  <si>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</si>
  <si>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</si>
  <si>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</si>
  <si>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</si>
  <si>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</si>
  <si>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</si>
  <si>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</si>
  <si>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</si>
  <si>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</si>
  <si>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</si>
  <si>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</si>
  <si>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</si>
  <si>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</si>
  <si>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</si>
  <si>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</si>
  <si>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</si>
  <si>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</si>
  <si>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</si>
  <si>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</si>
  <si>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</si>
  <si>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</si>
  <si>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</si>
  <si>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</si>
  <si>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</si>
  <si>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</si>
  <si>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</si>
  <si>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</si>
  <si>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</si>
  <si>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</si>
  <si>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</si>
  <si>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</si>
  <si>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</si>
  <si>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</si>
  <si>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</si>
  <si>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</si>
  <si>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</si>
  <si>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</si>
  <si>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</si>
  <si>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</si>
  <si>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</si>
  <si>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</si>
  <si>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</si>
  <si>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</si>
  <si>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</si>
  <si>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</si>
  <si>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</si>
  <si>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</si>
  <si>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</si>
  <si>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</si>
  <si>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</si>
  <si>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</si>
  <si>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</si>
  <si>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</si>
  <si>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</si>
  <si>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</si>
  <si>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</si>
  <si>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</si>
  <si>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</si>
  <si>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</si>
  <si>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</si>
  <si>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</si>
  <si>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</si>
  <si>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</si>
  <si>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</si>
  <si>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</si>
  <si>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</si>
  <si>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</si>
  <si>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</si>
  <si>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</si>
  <si>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</si>
  <si>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</si>
  <si>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</si>
  <si>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</si>
  <si>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</si>
  <si>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</si>
  <si>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</si>
  <si>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</si>
  <si>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</si>
  <si>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</si>
  <si>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</si>
  <si>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</si>
  <si>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</si>
  <si>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</si>
  <si>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</si>
  <si>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</si>
  <si>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</si>
  <si>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</si>
  <si>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</si>
  <si>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</si>
  <si>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</si>
  <si>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</si>
  <si>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</si>
  <si>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</si>
  <si>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</si>
  <si>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</si>
  <si>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</si>
  <si>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</si>
  <si>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</si>
  <si>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</si>
  <si>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</si>
  <si>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</si>
  <si>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</si>
  <si>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</si>
  <si>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</si>
  <si>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</si>
  <si>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</si>
  <si>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</si>
  <si>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</si>
  <si>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</si>
  <si>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</si>
  <si>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</si>
  <si>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</si>
  <si>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</si>
  <si>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</si>
  <si>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</si>
  <si>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</si>
  <si>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</si>
  <si>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</si>
  <si>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</si>
  <si>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</si>
  <si>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</si>
  <si>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</si>
  <si>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</si>
  <si>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</si>
  <si>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</si>
  <si>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</si>
  <si>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</si>
  <si>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</si>
  <si>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</si>
  <si>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</si>
  <si>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</si>
  <si>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</si>
  <si>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</si>
  <si>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</si>
  <si>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</si>
  <si>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</si>
  <si>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</si>
  <si>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</si>
  <si>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</si>
  <si>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</si>
  <si>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</si>
  <si>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</si>
  <si>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</si>
  <si>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</si>
  <si>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</si>
  <si>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</si>
  <si>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</si>
  <si>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</si>
  <si>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</si>
  <si>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</si>
  <si>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</si>
  <si>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</si>
  <si>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</si>
  <si>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</si>
  <si>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</si>
  <si>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</si>
  <si>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</si>
  <si>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</si>
  <si>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</si>
  <si>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</si>
  <si>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</si>
  <si>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</si>
  <si>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</si>
  <si>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</si>
  <si>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</si>
  <si>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</si>
  <si>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</si>
  <si>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</si>
  <si>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</si>
  <si>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</si>
  <si>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</si>
  <si>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</si>
  <si>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</si>
  <si>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</si>
  <si>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</si>
  <si>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</si>
  <si>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</si>
  <si>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</si>
  <si>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</si>
  <si>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</si>
  <si>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</si>
  <si>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</si>
  <si>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</si>
  <si>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</si>
  <si>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</si>
  <si>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</si>
  <si>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</si>
  <si>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</si>
  <si>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</si>
  <si>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</si>
  <si>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</si>
  <si>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</si>
  <si>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</si>
  <si>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</si>
  <si>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</si>
  <si>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</si>
  <si>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</si>
  <si>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</si>
  <si>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</si>
  <si>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</si>
  <si>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</si>
  <si>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</si>
  <si>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</si>
  <si>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</si>
  <si>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</si>
  <si>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</si>
  <si>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</si>
  <si>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</si>
  <si>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</si>
  <si>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</si>
  <si>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</si>
  <si>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</si>
  <si>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</si>
  <si>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</si>
  <si>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</si>
  <si>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</si>
  <si>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</si>
  <si>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</si>
  <si>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</si>
  <si>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</si>
  <si>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</si>
  <si>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</si>
  <si>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</si>
  <si>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</si>
  <si>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</si>
  <si>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</si>
  <si>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</si>
  <si>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</si>
  <si>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</si>
  <si>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</si>
  <si>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</si>
  <si>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</si>
  <si>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</si>
  <si>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</si>
  <si>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</si>
  <si>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</si>
  <si>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</si>
  <si>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</si>
  <si>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</si>
  <si>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</si>
  <si>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</si>
  <si>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</si>
  <si>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</si>
  <si>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</si>
  <si>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</si>
  <si>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</si>
  <si>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</si>
  <si>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</si>
  <si>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</si>
  <si>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</si>
  <si>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</si>
  <si>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</si>
  <si>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</si>
  <si>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</si>
  <si>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</si>
  <si>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</si>
  <si>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</si>
  <si>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</si>
  <si>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</si>
  <si>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</si>
  <si>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</si>
  <si>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</si>
  <si>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</si>
  <si>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</si>
  <si>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</si>
  <si>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</si>
  <si>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</si>
  <si>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</si>
  <si>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</si>
  <si>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</si>
  <si>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</si>
  <si>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</si>
  <si>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</si>
  <si>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</si>
  <si>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</si>
  <si>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</si>
  <si>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</si>
  <si>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</si>
  <si>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</si>
  <si>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</si>
  <si>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</si>
  <si>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</si>
  <si>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</si>
  <si>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</si>
  <si>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</si>
  <si>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</si>
  <si>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</si>
  <si>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</si>
  <si>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</si>
  <si>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</si>
  <si>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</si>
  <si>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</si>
  <si>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</si>
  <si>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</si>
  <si>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</si>
  <si>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</si>
  <si>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</si>
  <si>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</si>
  <si>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</si>
  <si>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</si>
  <si>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</si>
  <si>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</si>
  <si>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</si>
  <si>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</si>
  <si>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</si>
  <si>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</si>
  <si>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</si>
  <si>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</si>
  <si>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</si>
  <si>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</si>
  <si>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</si>
  <si>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</si>
  <si>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</si>
  <si>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</si>
  <si>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</si>
  <si>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</si>
  <si>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</si>
  <si>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</si>
  <si>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</si>
  <si>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</si>
  <si>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</si>
  <si>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</si>
  <si>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</si>
  <si>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</si>
  <si>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</si>
  <si>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</si>
  <si>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</si>
  <si>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</si>
  <si>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</si>
  <si>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</si>
  <si>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</si>
  <si>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</si>
  <si>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</si>
  <si>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</si>
  <si>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</si>
  <si>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</si>
  <si>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</si>
  <si>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</si>
  <si>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</si>
  <si>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</si>
  <si>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</si>
  <si>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</si>
  <si>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</si>
  <si>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</si>
  <si>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</si>
  <si>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</si>
  <si>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</si>
  <si>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</si>
  <si>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</si>
  <si>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</si>
  <si>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</si>
  <si>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</si>
  <si>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</si>
  <si>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</si>
  <si>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</si>
  <si>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</si>
  <si>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</si>
  <si>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</si>
  <si>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</si>
  <si>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</si>
  <si>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</si>
  <si>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</si>
  <si>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</si>
  <si>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</si>
  <si>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</si>
  <si>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</si>
  <si>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</si>
  <si>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</si>
  <si>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</si>
  <si>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</si>
  <si>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</si>
  <si>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</si>
  <si>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</si>
  <si>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</si>
  <si>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</si>
  <si>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</si>
  <si>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</si>
  <si>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</si>
  <si>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</si>
  <si>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</si>
  <si>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</si>
  <si>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</si>
  <si>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</si>
  <si>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</si>
  <si>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</si>
  <si>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</si>
  <si>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</si>
  <si>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</si>
  <si>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</si>
  <si>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</si>
  <si>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</si>
  <si>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</si>
  <si>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</si>
  <si>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</si>
  <si>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</si>
  <si>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</si>
  <si>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</si>
  <si>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</si>
  <si>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</si>
  <si>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</si>
  <si>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</si>
  <si>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</si>
  <si>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</si>
  <si>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</si>
  <si>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</si>
  <si>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</si>
  <si>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</si>
  <si>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</si>
  <si>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</si>
  <si>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</si>
  <si>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</si>
  <si>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</si>
  <si>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</si>
  <si>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</si>
  <si>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</si>
  <si>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</si>
  <si>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</si>
  <si>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</si>
  <si>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</si>
  <si>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</si>
  <si>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</si>
  <si>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</si>
  <si>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</si>
  <si>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</si>
  <si>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</si>
  <si>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</si>
  <si>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</si>
  <si>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</si>
  <si>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</si>
  <si>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</si>
  <si>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</si>
  <si>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</si>
  <si>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</si>
  <si>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</si>
  <si>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</si>
  <si>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</si>
  <si>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</si>
  <si>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</si>
  <si>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</si>
  <si>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</si>
  <si>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</si>
  <si>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</si>
  <si>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</si>
  <si>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</si>
  <si>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</si>
  <si>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</si>
  <si>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</si>
  <si>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</si>
  <si>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</si>
  <si>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</si>
  <si>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</si>
  <si>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</si>
  <si>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</si>
  <si>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</si>
  <si>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</si>
  <si>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</si>
  <si>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</si>
  <si>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</si>
  <si>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</si>
  <si>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</si>
  <si>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</si>
  <si>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</si>
  <si>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</si>
  <si>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</si>
  <si>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</si>
  <si>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</si>
  <si>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</si>
  <si>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</si>
  <si>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</si>
  <si>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</si>
  <si>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</si>
  <si>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</si>
  <si>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</si>
  <si>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</si>
  <si>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</si>
  <si>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</si>
  <si>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</si>
  <si>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</si>
  <si>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</si>
  <si>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</si>
  <si>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</si>
  <si>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</si>
  <si>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</si>
  <si>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</si>
  <si>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</si>
  <si>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</si>
  <si>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</si>
  <si>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</si>
  <si>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</si>
  <si>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</si>
  <si>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</si>
  <si>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</si>
  <si>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</si>
  <si>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</si>
  <si>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</si>
  <si>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</si>
  <si>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</si>
  <si>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</si>
  <si>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</si>
  <si>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</si>
  <si>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</si>
  <si>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</si>
  <si>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</si>
  <si>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</si>
  <si>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</si>
  <si>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</si>
  <si>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</si>
  <si>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</si>
  <si>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</si>
  <si>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</si>
  <si>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</si>
  <si>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</si>
  <si>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</si>
  <si>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</si>
  <si>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</si>
  <si>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</si>
  <si>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</si>
  <si>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</si>
  <si>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</si>
  <si>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</si>
  <si>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</si>
  <si>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</si>
  <si>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</si>
  <si>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</si>
  <si>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</si>
  <si>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</si>
  <si>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</si>
  <si>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</si>
  <si>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</si>
  <si>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</si>
  <si>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</si>
  <si>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</si>
  <si>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</si>
  <si>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</si>
  <si>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</si>
  <si>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</si>
  <si>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</si>
  <si>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</si>
  <si>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</si>
  <si>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</si>
  <si>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</si>
  <si>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</si>
  <si>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</si>
  <si>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</si>
  <si>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</si>
  <si>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</si>
  <si>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</si>
  <si>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</si>
  <si>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</si>
  <si>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</si>
  <si>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</si>
  <si>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</si>
  <si>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</si>
  <si>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</si>
  <si>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</si>
  <si>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</si>
  <si>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</si>
  <si>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</si>
  <si>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</si>
  <si>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</si>
  <si>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</si>
  <si>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</si>
  <si>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</si>
  <si>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</si>
  <si>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</si>
  <si>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</si>
  <si>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</si>
  <si>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</si>
  <si>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</si>
  <si>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</si>
  <si>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</si>
  <si>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</si>
  <si>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</si>
  <si>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</si>
  <si>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</si>
  <si>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</si>
  <si>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</si>
  <si>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</si>
  <si>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</si>
  <si>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</si>
  <si>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</si>
  <si>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</si>
  <si>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</si>
  <si>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</si>
  <si>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</si>
  <si>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</si>
  <si>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</si>
  <si>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</si>
  <si>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</si>
  <si>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</si>
  <si>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</si>
  <si>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</si>
  <si>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</si>
  <si>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</si>
  <si>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</si>
  <si>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</si>
  <si>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</si>
  <si>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</si>
  <si>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</si>
  <si>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</si>
  <si>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</si>
  <si>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</si>
  <si>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</si>
  <si>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</si>
  <si>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</si>
  <si>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</si>
  <si>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</si>
  <si>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</si>
  <si>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</si>
  <si>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</si>
  <si>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</si>
  <si>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</si>
  <si>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</si>
  <si>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</si>
  <si>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</si>
  <si>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</si>
  <si>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</si>
  <si>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</si>
  <si>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</si>
  <si>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</si>
  <si>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</si>
  <si>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</si>
  <si>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</si>
  <si>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</si>
  <si>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</si>
  <si>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</si>
  <si>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</si>
  <si>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</si>
  <si>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</si>
  <si>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</si>
  <si>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</si>
  <si>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</si>
  <si>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</si>
  <si>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</si>
  <si>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</si>
  <si>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</si>
  <si>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</si>
  <si>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</si>
  <si>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</si>
  <si>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</si>
  <si>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</si>
  <si>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</si>
  <si>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</si>
  <si>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</si>
  <si>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</si>
  <si>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</si>
  <si>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</si>
  <si>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</si>
  <si>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</si>
  <si>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</si>
  <si>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</si>
  <si>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</si>
  <si>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</si>
  <si>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</si>
  <si>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</si>
  <si>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</si>
  <si>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</si>
  <si>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</si>
  <si>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</si>
  <si>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</si>
  <si>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</si>
  <si>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</si>
  <si>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</si>
  <si>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</si>
  <si>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</si>
  <si>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</si>
  <si>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</si>
  <si>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</si>
  <si>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</si>
  <si>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</si>
  <si>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</si>
  <si>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</si>
  <si>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</si>
  <si>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</si>
  <si>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</si>
  <si>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</si>
  <si>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</si>
  <si>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</si>
  <si>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</si>
  <si>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</si>
  <si>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</si>
  <si>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</si>
  <si>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</si>
  <si>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</si>
  <si>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</si>
  <si>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</si>
  <si>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</si>
  <si>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</si>
  <si>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</si>
  <si>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</si>
  <si>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</si>
  <si>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</si>
  <si>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</si>
  <si>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</si>
  <si>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</si>
  <si>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</si>
  <si>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</si>
  <si>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</si>
  <si>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</si>
  <si>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</si>
  <si>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</si>
  <si>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</si>
  <si>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</si>
  <si>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</si>
  <si>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</si>
  <si>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</si>
  <si>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</si>
  <si>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</si>
  <si>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</si>
  <si>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</si>
  <si>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</si>
  <si>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</si>
  <si>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</si>
  <si>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</si>
  <si>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</si>
  <si>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</si>
  <si>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</si>
  <si>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</si>
  <si>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</si>
  <si>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</si>
  <si>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</si>
  <si>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</si>
  <si>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</si>
  <si>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</si>
  <si>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</si>
  <si>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</si>
  <si>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</si>
  <si>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</si>
  <si>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</si>
  <si>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</si>
  <si>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</si>
  <si>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</si>
  <si>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</si>
  <si>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</si>
  <si>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</si>
  <si>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</si>
  <si>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</si>
  <si>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</si>
  <si>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</si>
  <si>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</si>
  <si>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</si>
  <si>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</si>
  <si>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</si>
  <si>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</si>
  <si>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</si>
  <si>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</si>
  <si>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</si>
  <si>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</si>
  <si>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</si>
  <si>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</si>
  <si>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</si>
  <si>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</si>
  <si>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</si>
  <si>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</si>
  <si>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</si>
  <si>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</si>
  <si>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</si>
  <si>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</si>
  <si>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</si>
  <si>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</si>
  <si>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</si>
  <si>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</si>
  <si>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</si>
  <si>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</si>
  <si>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</si>
  <si>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</si>
  <si>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</si>
  <si>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</si>
  <si>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</si>
  <si>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</si>
  <si>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</si>
  <si>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</si>
  <si>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</si>
  <si>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</si>
  <si>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</si>
  <si>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</si>
  <si>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</si>
  <si>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</si>
  <si>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</si>
  <si>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</si>
  <si>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</si>
  <si>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</si>
  <si>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</si>
  <si>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</si>
  <si>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</si>
  <si>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</si>
  <si>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</si>
  <si>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</si>
  <si>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</si>
  <si>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</si>
  <si>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</si>
  <si>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</si>
  <si>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</si>
  <si>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</si>
  <si>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</si>
  <si>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</si>
  <si>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</si>
  <si>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</si>
  <si>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</si>
  <si>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</si>
  <si>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</si>
  <si>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</si>
  <si>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</si>
  <si>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</si>
  <si>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</si>
  <si>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</si>
  <si>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</si>
  <si>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</si>
  <si>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</si>
  <si>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</si>
  <si>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</si>
  <si>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</si>
  <si>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</si>
  <si>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</si>
  <si>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</si>
  <si>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</si>
  <si>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</si>
  <si>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</si>
  <si>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</si>
  <si>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</si>
  <si>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</si>
  <si>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</si>
  <si>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</si>
  <si>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</si>
  <si>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</si>
  <si>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</si>
  <si>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</si>
  <si>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</si>
  <si>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</si>
  <si>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</si>
  <si>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</si>
  <si>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</si>
  <si>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</si>
  <si>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</si>
  <si>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</si>
  <si>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</si>
  <si>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</si>
  <si>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</si>
  <si>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</si>
  <si>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</si>
  <si>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</si>
  <si>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</si>
  <si>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</si>
  <si>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</si>
  <si>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</si>
  <si>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</si>
  <si>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</si>
  <si>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</si>
  <si>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</si>
  <si>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</si>
  <si>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</si>
  <si>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</si>
  <si>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</si>
  <si>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</si>
  <si>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</si>
  <si>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</si>
  <si>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</si>
  <si>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</si>
  <si>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</si>
  <si>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</si>
  <si>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</si>
  <si>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</si>
  <si>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</si>
  <si>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</si>
  <si>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</si>
  <si>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</si>
  <si>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</si>
  <si>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</si>
  <si>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</si>
  <si>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</si>
  <si>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</si>
  <si>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</si>
  <si>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</si>
  <si>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</si>
  <si>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</si>
  <si>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</si>
  <si>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</si>
  <si>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</si>
  <si>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</si>
  <si>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</si>
  <si>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</si>
  <si>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</si>
  <si>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</si>
  <si>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</si>
  <si>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</si>
  <si>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</si>
  <si>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</si>
  <si>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</si>
  <si>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</si>
  <si>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</si>
  <si>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</si>
  <si>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</si>
  <si>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</si>
  <si>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</si>
  <si>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</si>
  <si>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</si>
  <si>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</si>
  <si>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</si>
  <si>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</si>
  <si>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</si>
  <si>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</si>
  <si>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</si>
  <si>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</si>
  <si>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</si>
  <si>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</si>
  <si>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</si>
  <si>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</si>
  <si>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</si>
  <si>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</si>
  <si>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</si>
  <si>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</si>
  <si>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</si>
  <si>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</si>
  <si>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</si>
  <si>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</si>
  <si>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</si>
  <si>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</si>
  <si>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</si>
  <si>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</si>
  <si>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</si>
  <si>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</si>
  <si>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</si>
  <si>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</si>
  <si>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</si>
  <si>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</si>
  <si>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</si>
  <si>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</si>
  <si>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</si>
  <si>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</si>
  <si>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</si>
  <si>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</si>
  <si>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</si>
  <si>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</si>
  <si>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</si>
  <si>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</si>
  <si>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</si>
  <si>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</si>
  <si>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</si>
  <si>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</si>
  <si>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</si>
  <si>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</si>
  <si>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</si>
  <si>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</si>
  <si>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</si>
  <si>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</si>
  <si>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</si>
  <si>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</si>
  <si>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</si>
  <si>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</si>
  <si>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</si>
  <si>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</si>
  <si>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</si>
  <si>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</si>
  <si>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</si>
  <si>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</si>
  <si>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</si>
  <si>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</si>
  <si>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</si>
  <si>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</si>
  <si>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</si>
  <si>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</si>
  <si>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</si>
  <si>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</si>
  <si>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</si>
  <si>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</si>
  <si>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</si>
  <si>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</si>
  <si>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</si>
  <si>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</si>
  <si>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</si>
  <si>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</si>
  <si>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</si>
  <si>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</si>
  <si>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</si>
  <si>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</si>
  <si>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</si>
  <si>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</si>
  <si>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</si>
  <si>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</si>
  <si>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</si>
  <si>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</si>
  <si>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</si>
  <si>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</si>
  <si>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</si>
  <si>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</si>
  <si>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</si>
  <si>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</si>
  <si>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</si>
  <si>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</si>
  <si>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</si>
  <si>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</si>
  <si>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</si>
  <si>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</si>
  <si>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</si>
  <si>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</si>
  <si>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</si>
  <si>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</si>
  <si>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</si>
  <si>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</si>
  <si>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</si>
  <si>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</si>
  <si>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</si>
  <si>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</si>
  <si>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</si>
  <si>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</si>
  <si>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</si>
  <si>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</si>
  <si>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</si>
  <si>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</si>
  <si>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</si>
  <si>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</si>
  <si>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</si>
  <si>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</si>
  <si>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</si>
  <si>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</si>
  <si>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</si>
  <si>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</si>
  <si>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</si>
  <si>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</si>
  <si>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</si>
  <si>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</si>
  <si>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</si>
  <si>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</si>
  <si>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</si>
  <si>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</si>
  <si>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</si>
  <si>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</si>
  <si>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</si>
  <si>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</si>
  <si>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</si>
  <si>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</si>
  <si>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</si>
  <si>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</si>
  <si>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</si>
  <si>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</si>
  <si>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</si>
  <si>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</si>
  <si>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</si>
  <si>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</si>
  <si>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</si>
  <si>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</si>
  <si>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</si>
  <si>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</si>
  <si>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</si>
  <si>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</si>
  <si>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</si>
  <si>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</si>
  <si>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</si>
  <si>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</si>
  <si>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</si>
  <si>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</si>
  <si>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</si>
  <si>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</si>
  <si>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</si>
  <si>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</si>
  <si>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</si>
  <si>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</si>
  <si>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</si>
  <si>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</si>
  <si>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</si>
  <si>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</si>
  <si>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</si>
  <si>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</si>
  <si>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</si>
  <si>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</si>
  <si>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</si>
  <si>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</si>
  <si>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</si>
  <si>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</si>
  <si>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</si>
  <si>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</si>
  <si>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</si>
  <si>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</si>
  <si>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</si>
  <si>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</si>
  <si>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</si>
  <si>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</si>
  <si>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</si>
  <si>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</si>
  <si>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</si>
  <si>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</si>
  <si>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</si>
  <si>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</si>
  <si>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</si>
  <si>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</si>
  <si>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</si>
  <si>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</si>
  <si>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</si>
  <si>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</si>
  <si>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</si>
  <si>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</si>
  <si>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</si>
  <si>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</si>
  <si>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</si>
  <si>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</si>
  <si>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</si>
  <si>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</si>
  <si>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</si>
  <si>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</si>
  <si>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</si>
  <si>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</si>
  <si>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</si>
  <si>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</si>
  <si>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</si>
  <si>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</si>
  <si>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</si>
  <si>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</si>
  <si>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</si>
  <si>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</si>
  <si>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</si>
  <si>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</si>
  <si>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</si>
  <si>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</si>
  <si>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</si>
  <si>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</si>
  <si>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</si>
  <si>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</si>
  <si>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</si>
  <si>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</si>
  <si>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</si>
  <si>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</si>
  <si>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</si>
  <si>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</si>
  <si>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</si>
  <si>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</si>
  <si>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</si>
  <si>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</si>
  <si>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</si>
  <si>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</si>
  <si>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</si>
  <si>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</si>
  <si>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</si>
  <si>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</si>
  <si>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</si>
  <si>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</si>
  <si>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</si>
  <si>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</si>
  <si>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</si>
  <si>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</si>
  <si>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</si>
  <si>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</si>
  <si>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</si>
  <si>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</si>
  <si>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</si>
  <si>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</si>
  <si>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</si>
  <si>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</si>
  <si>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</si>
  <si>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</si>
  <si>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</si>
  <si>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</si>
  <si>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</si>
  <si>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</si>
  <si>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</si>
  <si>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</si>
  <si>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</si>
  <si>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</si>
  <si>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</si>
  <si>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</si>
  <si>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</si>
  <si>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</si>
  <si>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</si>
  <si>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</si>
  <si>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</si>
  <si>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</si>
  <si>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</si>
  <si>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</si>
  <si>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</si>
  <si>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</si>
  <si>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</si>
  <si>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</si>
  <si>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</si>
  <si>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</si>
  <si>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</si>
  <si>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</si>
  <si>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</si>
  <si>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</si>
  <si>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</si>
  <si>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</si>
  <si>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</si>
  <si>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</si>
  <si>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</si>
  <si>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</si>
  <si>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</si>
  <si>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</si>
  <si>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</si>
  <si>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</si>
  <si>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</si>
  <si>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</si>
  <si>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</si>
  <si>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</si>
  <si>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</si>
  <si>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</si>
  <si>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</si>
  <si>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</si>
  <si>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</si>
  <si>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</si>
  <si>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</si>
  <si>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</si>
  <si>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</si>
  <si>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</si>
  <si>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</si>
  <si>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</si>
  <si>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</si>
  <si>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</si>
  <si>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</si>
  <si>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</si>
  <si>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</si>
  <si>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</si>
  <si>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</si>
  <si>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</si>
  <si>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</si>
  <si>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</si>
  <si>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</si>
  <si>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</si>
  <si>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</si>
  <si>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</si>
  <si>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</si>
  <si>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</si>
  <si>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</si>
  <si>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</si>
  <si>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</si>
  <si>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</si>
  <si>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</si>
  <si>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</si>
  <si>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</si>
  <si>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</si>
  <si>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</si>
  <si>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</si>
  <si>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</si>
  <si>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</si>
  <si>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</si>
  <si>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</si>
  <si>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</si>
  <si>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</si>
  <si>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</si>
  <si>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</si>
  <si>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</si>
  <si>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</si>
  <si>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</si>
  <si>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</si>
  <si>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</si>
  <si>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</si>
  <si>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</si>
  <si>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</si>
  <si>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</si>
  <si>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</si>
  <si>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</si>
  <si>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</si>
  <si>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</si>
  <si>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</si>
  <si>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</si>
  <si>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</si>
  <si>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</si>
  <si>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</si>
  <si>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</si>
  <si>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</si>
  <si>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</si>
  <si>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</si>
  <si>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</si>
  <si>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</si>
  <si>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</si>
  <si>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</si>
  <si>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</si>
  <si>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</si>
  <si>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</si>
  <si>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</si>
  <si>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</si>
  <si>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</si>
  <si>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</si>
  <si>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</si>
  <si>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</si>
  <si>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</si>
  <si>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</si>
  <si>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</si>
  <si>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</si>
  <si>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</si>
  <si>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</si>
  <si>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</si>
  <si>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</si>
  <si>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</si>
  <si>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</si>
  <si>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</si>
  <si>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</si>
  <si>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</si>
  <si>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</si>
  <si>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</si>
  <si>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</si>
  <si>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</si>
  <si>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</si>
  <si>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</si>
  <si>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</si>
  <si>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</si>
  <si>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</si>
  <si>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</si>
  <si>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</si>
  <si>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</si>
  <si>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</si>
  <si>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</si>
  <si>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</si>
  <si>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</si>
  <si>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</si>
  <si>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</si>
  <si>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</si>
  <si>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</si>
  <si>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</si>
  <si>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</si>
  <si>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</si>
  <si>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</si>
  <si>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</si>
  <si>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</si>
  <si>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</si>
  <si>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</si>
  <si>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</si>
  <si>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</si>
  <si>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</si>
  <si>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</si>
  <si>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</si>
  <si>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</si>
  <si>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</si>
  <si>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</si>
  <si>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</si>
  <si>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</si>
  <si>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</si>
  <si>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</si>
  <si>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</si>
  <si>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</si>
  <si>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</si>
  <si>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</si>
  <si>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</si>
  <si>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</si>
  <si>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</si>
  <si>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</si>
  <si>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</si>
  <si>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</si>
  <si>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</si>
  <si>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</si>
  <si>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</si>
  <si>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</si>
  <si>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</si>
  <si>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</si>
  <si>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</si>
  <si>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</si>
  <si>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</si>
  <si>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</si>
  <si>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</si>
  <si>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</si>
  <si>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</si>
  <si>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</si>
  <si>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</si>
  <si>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</si>
  <si>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</si>
  <si>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</si>
  <si>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</si>
  <si>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</si>
  <si>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</si>
  <si>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</si>
  <si>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</si>
  <si>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</si>
  <si>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</si>
  <si>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</si>
  <si>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</si>
  <si>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</si>
  <si>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</si>
  <si>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</si>
  <si>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</si>
  <si>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</si>
  <si>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</si>
  <si>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</si>
  <si>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</si>
  <si>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</si>
  <si>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</si>
  <si>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</si>
  <si>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</si>
  <si>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</si>
  <si>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</si>
  <si>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</si>
  <si>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</si>
  <si>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</si>
  <si>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</si>
  <si>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</si>
  <si>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</si>
  <si>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</si>
  <si>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</si>
  <si>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</si>
  <si>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</si>
  <si>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</si>
  <si>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</si>
  <si>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</si>
  <si>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</si>
  <si>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</si>
  <si>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</si>
  <si>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</si>
  <si>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</si>
  <si>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</si>
  <si>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</si>
  <si>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</si>
  <si>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</si>
  <si>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</si>
  <si>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</si>
  <si>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</si>
  <si>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</si>
  <si>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</si>
  <si>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</si>
  <si>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</si>
  <si>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</si>
  <si>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</si>
  <si>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</si>
  <si>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</si>
  <si>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</si>
  <si>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</si>
  <si>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</si>
  <si>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</si>
  <si>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</si>
  <si>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</si>
  <si>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</si>
  <si>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</si>
  <si>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</si>
  <si>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</si>
  <si>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</si>
  <si>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</si>
  <si>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</si>
  <si>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</si>
  <si>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</si>
  <si>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</si>
  <si>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</si>
  <si>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</si>
  <si>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</si>
  <si>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</si>
  <si>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</si>
  <si>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</si>
  <si>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</si>
  <si>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</si>
  <si>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</si>
  <si>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</si>
  <si>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</si>
  <si>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</si>
  <si>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</si>
  <si>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</si>
  <si>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</si>
  <si>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</si>
  <si>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</si>
  <si>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</si>
  <si>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</si>
  <si>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</si>
  <si>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</si>
  <si>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</si>
  <si>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</si>
  <si>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</si>
  <si>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</si>
  <si>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</si>
  <si>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</si>
  <si>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</si>
  <si>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</si>
  <si>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</si>
  <si>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</si>
  <si>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</si>
  <si>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</si>
  <si>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</si>
  <si>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</si>
  <si>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</si>
  <si>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</si>
  <si>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</si>
  <si>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</si>
  <si>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</si>
  <si>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</si>
  <si>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</si>
  <si>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</si>
  <si>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</si>
  <si>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</si>
  <si>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</si>
  <si>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</si>
  <si>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</si>
  <si>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</si>
  <si>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</si>
  <si>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</si>
  <si>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</si>
  <si>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</si>
  <si>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</si>
  <si>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</si>
  <si>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</si>
  <si>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</si>
  <si>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</si>
  <si>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</si>
  <si>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</si>
  <si>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</si>
  <si>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</si>
  <si>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</si>
  <si>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</si>
  <si>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</si>
  <si>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</si>
  <si>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</si>
  <si>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</si>
  <si>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</si>
  <si>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</si>
  <si>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</si>
  <si>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</si>
  <si>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</si>
  <si>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</si>
  <si>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</si>
  <si>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</si>
  <si>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</si>
  <si>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</si>
  <si>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</si>
  <si>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</si>
  <si>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</si>
  <si>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</si>
  <si>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</si>
  <si>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</si>
  <si>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</si>
  <si>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</si>
  <si>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</si>
  <si>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</si>
  <si>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</si>
  <si>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</si>
  <si>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</si>
  <si>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</si>
  <si>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</si>
  <si>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</si>
  <si>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</si>
  <si>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</si>
  <si>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</si>
  <si>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</si>
  <si>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</si>
  <si>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</si>
  <si>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</si>
  <si>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</si>
  <si>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</si>
  <si>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</si>
  <si>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</si>
  <si>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</si>
  <si>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</si>
  <si>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</si>
  <si>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</si>
  <si>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</si>
  <si>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</si>
  <si>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</si>
  <si>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</si>
  <si>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</si>
  <si>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</si>
  <si>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</si>
  <si>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</si>
  <si>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</si>
  <si>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</si>
  <si>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</si>
  <si>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</si>
  <si>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</si>
  <si>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</si>
  <si>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</si>
  <si>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</si>
  <si>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</si>
  <si>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</si>
  <si>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</si>
  <si>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</si>
  <si>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</si>
  <si>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</si>
  <si>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</si>
  <si>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</si>
  <si>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</si>
  <si>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</si>
  <si>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</si>
  <si>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</si>
  <si>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</si>
  <si>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</si>
  <si>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</si>
  <si>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</si>
  <si>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</si>
  <si>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</si>
  <si>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</si>
  <si>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</si>
  <si>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</si>
  <si>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</si>
  <si>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</si>
  <si>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</si>
  <si>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</si>
  <si>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</si>
  <si>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</si>
  <si>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</si>
  <si>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</si>
  <si>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</si>
  <si>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</si>
  <si>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</si>
  <si>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</si>
  <si>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</si>
  <si>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</si>
  <si>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</si>
  <si>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</si>
  <si>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</si>
  <si>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</si>
  <si>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</si>
  <si>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</si>
  <si>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</si>
  <si>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</si>
  <si>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</si>
  <si>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</si>
  <si>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</si>
  <si>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</si>
  <si>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</si>
  <si>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</si>
  <si>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</si>
  <si>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</si>
  <si>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</si>
  <si>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</si>
  <si>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</si>
  <si>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</si>
  <si>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</si>
  <si>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</si>
  <si>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</si>
  <si>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</si>
  <si>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</si>
  <si>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</si>
  <si>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</si>
  <si>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</si>
  <si>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</si>
  <si>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</si>
  <si>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</si>
  <si>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</si>
  <si>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</si>
  <si>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</si>
  <si>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</si>
  <si>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</si>
  <si>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</si>
  <si>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</si>
  <si>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</si>
  <si>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</si>
  <si>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</si>
  <si>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</si>
  <si>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</si>
  <si>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</si>
  <si>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</si>
  <si>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</si>
  <si>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</si>
  <si>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</si>
  <si>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</si>
  <si>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</si>
  <si>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</si>
  <si>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</si>
  <si>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</si>
  <si>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</si>
  <si>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</si>
  <si>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</si>
  <si>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</si>
  <si>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</si>
  <si>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</si>
  <si>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</si>
  <si>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</si>
  <si>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</si>
  <si>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</si>
  <si>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</si>
  <si>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</si>
  <si>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</si>
  <si>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</si>
  <si>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</si>
  <si>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</si>
  <si>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</si>
  <si>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</si>
  <si>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</si>
  <si>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</si>
  <si>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</si>
  <si>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</si>
  <si>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</si>
  <si>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</si>
  <si>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</si>
  <si>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</si>
  <si>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</si>
  <si>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</si>
  <si>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</si>
  <si>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</si>
  <si>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</si>
  <si>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</si>
  <si>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</si>
  <si>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</si>
  <si>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</si>
  <si>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</si>
  <si>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</si>
  <si>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</si>
  <si>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</si>
  <si>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</si>
  <si>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</si>
  <si>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</si>
  <si>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</si>
  <si>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</si>
  <si>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</si>
  <si>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</si>
  <si>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</si>
  <si>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</si>
  <si>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</si>
  <si>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</si>
  <si>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</si>
  <si>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</si>
  <si>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</si>
  <si>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</si>
  <si>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</si>
  <si>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</si>
  <si>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</si>
  <si>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</si>
  <si>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</si>
  <si>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</si>
  <si>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</si>
  <si>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</si>
  <si>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</si>
  <si>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</si>
  <si>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</si>
  <si>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</si>
  <si>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</si>
  <si>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</si>
  <si>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</si>
  <si>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</si>
  <si>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</si>
  <si>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</si>
  <si>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</si>
  <si>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</si>
  <si>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</si>
  <si>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</si>
  <si>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</si>
  <si>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</si>
  <si>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</si>
  <si>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</si>
  <si>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</si>
  <si>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</si>
  <si>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</si>
  <si>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</si>
  <si>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</si>
  <si>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</si>
  <si>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</si>
  <si>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</si>
  <si>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</si>
  <si>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</si>
  <si>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</si>
  <si>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</si>
  <si>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</si>
  <si>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</si>
  <si>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</si>
  <si>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</si>
  <si>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</si>
  <si>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</si>
  <si>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</si>
  <si>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</si>
  <si>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</si>
  <si>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</si>
  <si>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</si>
  <si>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</si>
  <si>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</si>
  <si>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</si>
  <si>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</si>
  <si>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</si>
  <si>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</si>
  <si>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</si>
  <si>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</si>
  <si>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</si>
  <si>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</si>
  <si>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</si>
  <si>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</si>
  <si>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</si>
  <si>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</si>
  <si>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</si>
  <si>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</si>
  <si>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</si>
  <si>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</si>
  <si>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</si>
  <si>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</si>
  <si>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</si>
  <si>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</si>
  <si>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</si>
  <si>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</si>
  <si>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</si>
  <si>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</si>
  <si>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</si>
  <si>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</si>
  <si>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</si>
  <si>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</si>
  <si>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</si>
  <si>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</si>
  <si>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</si>
  <si>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</si>
  <si>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</si>
  <si>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</si>
  <si>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</si>
  <si>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</si>
  <si>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</si>
  <si>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</si>
  <si>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</si>
  <si>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</si>
  <si>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</si>
  <si>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</si>
  <si>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</si>
  <si>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</si>
  <si>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</si>
  <si>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</si>
  <si>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</si>
  <si>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</si>
  <si>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</si>
  <si>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</si>
  <si>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</si>
  <si>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</si>
  <si>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</si>
  <si>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</si>
  <si>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</si>
  <si>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</si>
  <si>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</si>
  <si>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</si>
  <si>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</si>
  <si>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</si>
  <si>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</si>
  <si>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</si>
  <si>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</si>
  <si>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</si>
  <si>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</si>
  <si>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</si>
  <si>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</si>
  <si>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</si>
  <si>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</si>
  <si>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</si>
  <si>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</si>
  <si>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</si>
  <si>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</si>
  <si>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</si>
  <si>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</si>
  <si>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</si>
  <si>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</si>
  <si>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</si>
  <si>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</si>
  <si>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</si>
  <si>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</si>
  <si>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</si>
  <si>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</si>
  <si>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</si>
  <si>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</si>
  <si>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</si>
  <si>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</si>
  <si>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</si>
  <si>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</si>
  <si>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</si>
  <si>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</si>
  <si>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</si>
  <si>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</si>
  <si>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</si>
  <si>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</si>
  <si>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</si>
  <si>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</si>
  <si>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</si>
  <si>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</si>
  <si>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</si>
  <si>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</si>
  <si>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</si>
  <si>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</si>
  <si>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</si>
  <si>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</si>
  <si>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</si>
  <si>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</si>
  <si>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</si>
  <si>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</si>
  <si>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</si>
  <si>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</si>
  <si>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</si>
  <si>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</si>
  <si>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</si>
  <si>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</si>
  <si>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</si>
  <si>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</si>
  <si>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</si>
  <si>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</si>
  <si>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</si>
  <si>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</si>
  <si>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</si>
  <si>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</si>
  <si>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</si>
  <si>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</si>
  <si>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</si>
  <si>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</si>
  <si>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</si>
  <si>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</si>
  <si>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</si>
  <si>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</si>
  <si>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</si>
  <si>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</si>
  <si>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</si>
  <si>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</si>
  <si>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</si>
  <si>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</si>
  <si>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</si>
  <si>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</si>
  <si>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</si>
  <si>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</si>
  <si>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</si>
  <si>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</si>
  <si>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</si>
  <si>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</si>
  <si>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</si>
  <si>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</si>
  <si>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</si>
  <si>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</si>
  <si>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</si>
  <si>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</si>
  <si>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</si>
  <si>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</si>
  <si>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</si>
  <si>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</si>
  <si>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</si>
  <si>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</si>
  <si>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</si>
  <si>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</si>
  <si>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</si>
  <si>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</si>
  <si>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</si>
  <si>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</si>
  <si>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</si>
  <si>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</si>
  <si>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</si>
  <si>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</si>
  <si>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</si>
  <si>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</si>
  <si>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</si>
  <si>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</si>
  <si>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</si>
  <si>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</si>
  <si>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</si>
  <si>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</si>
  <si>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</si>
  <si>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</si>
  <si>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</si>
  <si>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</si>
  <si>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</si>
  <si>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</si>
  <si>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</si>
  <si>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</si>
  <si>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</si>
  <si>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</si>
  <si>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</si>
  <si>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</si>
  <si>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</si>
  <si>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</si>
  <si>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</si>
  <si>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</si>
  <si>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</si>
  <si>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</si>
  <si>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</si>
  <si>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</si>
  <si>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</si>
  <si>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</si>
  <si>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</si>
  <si>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</si>
  <si>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</si>
  <si>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</si>
  <si>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</si>
  <si>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</si>
  <si>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</si>
  <si>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</si>
  <si>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</si>
  <si>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</si>
  <si>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</si>
  <si>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</si>
  <si>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</si>
  <si>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</si>
  <si>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</si>
  <si>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</si>
  <si>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</si>
  <si>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</si>
  <si>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</si>
  <si>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</si>
  <si>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</si>
  <si>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</si>
  <si>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</si>
  <si>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</si>
  <si>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</si>
  <si>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</si>
  <si>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</si>
  <si>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</si>
  <si>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</si>
  <si>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</si>
  <si>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</si>
  <si>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</si>
  <si>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</si>
  <si>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</si>
  <si>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</si>
  <si>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</si>
  <si>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</si>
  <si>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</si>
  <si>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</si>
  <si>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</si>
  <si>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</si>
  <si>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</si>
  <si>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</si>
  <si>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</si>
  <si>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</si>
  <si>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</si>
  <si>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</si>
  <si>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</si>
  <si>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</si>
  <si>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</si>
  <si>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</si>
  <si>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</si>
  <si>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</si>
  <si>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</si>
  <si>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</si>
  <si>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</si>
  <si>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</si>
  <si>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</si>
  <si>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</si>
  <si>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</si>
  <si>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</si>
  <si>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</si>
  <si>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</si>
  <si>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</si>
  <si>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</si>
  <si>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</si>
  <si>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</si>
  <si>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</si>
  <si>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</si>
  <si>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</si>
  <si>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</si>
  <si>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</si>
  <si>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</si>
  <si>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</si>
  <si>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</si>
  <si>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</si>
  <si>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</si>
  <si>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</si>
  <si>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</si>
  <si>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</si>
  <si>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</si>
  <si>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</si>
  <si>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</si>
  <si>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</si>
  <si>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</si>
  <si>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</si>
  <si>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</si>
  <si>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</si>
  <si>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</si>
  <si>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</si>
  <si>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</si>
  <si>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</si>
  <si>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</si>
  <si>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</si>
  <si>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</si>
  <si>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</si>
  <si>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</si>
  <si>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</si>
  <si>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</si>
  <si>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</si>
  <si>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</si>
  <si>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</si>
  <si>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</si>
  <si>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</si>
  <si>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</si>
  <si>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</si>
  <si>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</si>
  <si>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</si>
  <si>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</si>
  <si>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</si>
  <si>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</si>
  <si>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</si>
  <si>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</si>
  <si>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</si>
  <si>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</si>
  <si>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</si>
  <si>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</si>
  <si>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</si>
  <si>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</si>
  <si>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</si>
  <si>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</si>
  <si>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</si>
  <si>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</si>
  <si>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</si>
  <si>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</si>
  <si>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</si>
  <si>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</si>
  <si>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</si>
  <si>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</si>
  <si>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</si>
  <si>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</si>
  <si>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</si>
  <si>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</si>
  <si>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</si>
  <si>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</si>
  <si>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</si>
  <si>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</si>
  <si>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</si>
  <si>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</si>
  <si>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</si>
  <si>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</si>
  <si>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</si>
  <si>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</si>
  <si>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</si>
  <si>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</si>
  <si>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</si>
  <si>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</si>
  <si>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</si>
  <si>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</si>
  <si>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</si>
  <si>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</si>
  <si>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</si>
  <si>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</si>
  <si>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</si>
  <si>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</si>
  <si>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</si>
  <si>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</si>
  <si>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</si>
  <si>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</si>
  <si>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</si>
  <si>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</si>
  <si>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</si>
  <si>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</si>
  <si>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</si>
  <si>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</si>
  <si>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</si>
  <si>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</si>
  <si>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</si>
  <si>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</si>
  <si>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</si>
  <si>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</si>
  <si>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</si>
  <si>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</si>
  <si>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</si>
  <si>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</si>
  <si>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</si>
  <si>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</si>
  <si>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</si>
  <si>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</si>
  <si>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</si>
  <si>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</si>
  <si>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</si>
  <si>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</si>
  <si>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</si>
  <si>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</si>
  <si>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</si>
  <si>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</si>
  <si>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</si>
  <si>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</si>
  <si>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</si>
  <si>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</si>
  <si>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</si>
  <si>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</si>
  <si>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</si>
  <si>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</si>
  <si>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</si>
  <si>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</si>
  <si>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</si>
  <si>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</si>
  <si>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</si>
  <si>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</si>
  <si>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</si>
  <si>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</si>
  <si>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</si>
  <si>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</si>
  <si>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</si>
  <si>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</si>
  <si>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</si>
  <si>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</si>
  <si>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</si>
  <si>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</si>
  <si>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</si>
  <si>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</si>
  <si>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</si>
  <si>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</si>
  <si>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</si>
  <si>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</si>
  <si>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</si>
  <si>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</si>
  <si>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</si>
  <si>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</si>
  <si>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</si>
  <si>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</si>
  <si>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</si>
  <si>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</si>
  <si>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</si>
  <si>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</si>
  <si>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</si>
  <si>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</si>
  <si>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</si>
  <si>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</si>
  <si>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</si>
  <si>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</si>
  <si>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</si>
  <si>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</si>
  <si>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</si>
  <si>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</si>
  <si>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</si>
  <si>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</si>
  <si>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</si>
  <si>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</si>
  <si>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</si>
  <si>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</si>
  <si>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</si>
  <si>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</si>
  <si>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</si>
  <si>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</si>
  <si>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</si>
  <si>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</si>
  <si>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</si>
  <si>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</si>
  <si>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</si>
  <si>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</si>
  <si>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</si>
  <si>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</si>
  <si>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</si>
  <si>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</si>
  <si>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</si>
  <si>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</si>
  <si>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</si>
  <si>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</si>
  <si>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</si>
  <si>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</si>
  <si>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</si>
  <si>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</si>
  <si>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</si>
  <si>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</si>
  <si>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</si>
  <si>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</si>
  <si>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</si>
  <si>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</si>
  <si>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</si>
  <si>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</si>
  <si>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</si>
  <si>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</si>
  <si>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</si>
  <si>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</si>
  <si>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</si>
  <si>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</si>
  <si>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</si>
  <si>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</si>
  <si>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</si>
  <si>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</si>
  <si>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</si>
  <si>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</si>
  <si>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</si>
  <si>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</si>
  <si>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</si>
  <si>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</si>
  <si>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</si>
  <si>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</si>
  <si>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</si>
  <si>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</si>
  <si>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</si>
  <si>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</si>
  <si>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</si>
  <si>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</si>
  <si>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</si>
  <si>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</si>
  <si>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</si>
  <si>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</si>
  <si>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</si>
  <si>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</si>
  <si>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</si>
  <si>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</si>
  <si>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</si>
  <si>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</si>
  <si>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</si>
  <si>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</si>
  <si>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</si>
  <si>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</si>
  <si>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</si>
  <si>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</si>
  <si>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</si>
  <si>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</si>
  <si>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</si>
  <si>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</si>
  <si>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</si>
  <si>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</si>
  <si>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</si>
  <si>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</si>
  <si>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</si>
  <si>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</si>
  <si>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</si>
  <si>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</si>
  <si>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</si>
  <si>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</si>
  <si>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</si>
  <si>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</si>
  <si>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</si>
  <si>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</si>
  <si>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</si>
  <si>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</si>
  <si>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</si>
  <si>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</si>
  <si>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</si>
  <si>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</si>
  <si>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</si>
  <si>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</si>
  <si>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</si>
  <si>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</si>
  <si>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</si>
  <si>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</si>
  <si>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</si>
  <si>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</si>
  <si>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</si>
  <si>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</si>
  <si>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</si>
  <si>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</si>
  <si>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</si>
  <si>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</si>
  <si>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</si>
  <si>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</si>
  <si>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</si>
  <si>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</si>
  <si>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</si>
  <si>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</si>
  <si>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</si>
  <si>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</si>
  <si>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</si>
  <si>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</si>
  <si>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</si>
  <si>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</si>
  <si>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</si>
  <si>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</si>
  <si>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</si>
  <si>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</si>
  <si>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</si>
  <si>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</si>
  <si>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</si>
  <si>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</si>
  <si>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</si>
  <si>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</si>
  <si>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</si>
  <si>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</si>
  <si>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</si>
  <si>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</si>
  <si>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</si>
  <si>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</si>
  <si>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</si>
  <si>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</si>
  <si>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</si>
  <si>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</si>
  <si>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</si>
  <si>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</si>
  <si>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</si>
  <si>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</si>
  <si>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</si>
  <si>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</si>
  <si>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</si>
  <si>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</si>
  <si>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</si>
  <si>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</si>
  <si>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</si>
  <si>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</si>
  <si>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</si>
  <si>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</si>
  <si>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</si>
  <si>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</si>
  <si>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</si>
  <si>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</si>
  <si>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</si>
  <si>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</si>
  <si>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</si>
  <si>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</si>
  <si>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</si>
  <si>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</si>
  <si>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</si>
  <si>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</si>
  <si>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</si>
  <si>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</si>
  <si>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</si>
  <si>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</si>
  <si>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</si>
  <si>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</si>
  <si>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</si>
  <si>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</si>
  <si>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</si>
  <si>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</si>
  <si>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</si>
  <si>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</si>
  <si>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</si>
  <si>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</si>
  <si>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</si>
  <si>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</si>
  <si>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</si>
  <si>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</si>
  <si>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</si>
  <si>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</si>
  <si>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</si>
  <si>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</si>
  <si>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</si>
  <si>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</si>
  <si>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</si>
  <si>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</si>
  <si>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</si>
  <si>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</si>
  <si>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</si>
  <si>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</si>
  <si>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</si>
  <si>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</si>
  <si>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</si>
  <si>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</si>
  <si>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</si>
  <si>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</si>
  <si>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</si>
  <si>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</si>
  <si>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</si>
  <si>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</si>
  <si>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</si>
  <si>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</si>
  <si>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</si>
  <si>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</si>
  <si>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</si>
  <si>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</si>
  <si>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</si>
  <si>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</si>
  <si>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</si>
  <si>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</si>
  <si>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</si>
  <si>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</si>
  <si>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</si>
  <si>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</si>
  <si>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</si>
  <si>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</si>
  <si>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</si>
  <si>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</si>
  <si>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</si>
  <si>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</si>
  <si>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</si>
  <si>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</si>
  <si>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</si>
  <si>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</si>
  <si>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</si>
  <si>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</si>
  <si>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</si>
  <si>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</si>
  <si>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</si>
  <si>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</si>
  <si>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</si>
  <si>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</si>
  <si>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</si>
  <si>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</si>
  <si>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</si>
  <si>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</si>
  <si>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</si>
  <si>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</si>
  <si>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</si>
  <si>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</si>
  <si>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</si>
  <si>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</si>
  <si>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</si>
  <si>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</si>
  <si>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</si>
  <si>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</si>
  <si>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</si>
  <si>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</si>
  <si>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</si>
  <si>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</si>
  <si>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</si>
  <si>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</si>
  <si>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</si>
  <si>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</si>
  <si>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</si>
  <si>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</si>
  <si>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</si>
  <si>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</si>
  <si>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</si>
  <si>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</si>
  <si>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</si>
  <si>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</si>
  <si>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</si>
  <si>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</si>
  <si>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</si>
  <si>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</si>
  <si>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</si>
  <si>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</si>
  <si>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</si>
  <si>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</si>
  <si>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</si>
  <si>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</si>
  <si>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</si>
  <si>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</si>
  <si>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</si>
  <si>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</si>
  <si>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</si>
  <si>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</si>
  <si>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</si>
  <si>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</si>
  <si>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</si>
  <si>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</si>
  <si>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</si>
  <si>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</si>
  <si>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</si>
  <si>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</si>
  <si>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</si>
  <si>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</si>
  <si>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</si>
  <si>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</si>
  <si>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</si>
  <si>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</si>
  <si>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</si>
  <si>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</si>
  <si>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</si>
  <si>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</si>
  <si>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</si>
  <si>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</si>
  <si>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</si>
  <si>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</si>
  <si>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</si>
  <si>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</si>
  <si>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</si>
  <si>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</si>
  <si>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</si>
  <si>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</si>
  <si>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</si>
  <si>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</si>
  <si>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</si>
  <si>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</si>
  <si>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</si>
  <si>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</si>
  <si>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</si>
  <si>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</si>
  <si>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</si>
  <si>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</si>
  <si>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</si>
  <si>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</si>
  <si>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</si>
  <si>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</si>
  <si>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</si>
  <si>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</si>
  <si>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</si>
  <si>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</si>
  <si>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</si>
  <si>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</si>
  <si>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</si>
  <si>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</si>
  <si>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</si>
  <si>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</si>
  <si>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</si>
  <si>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</si>
  <si>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</si>
  <si>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</si>
  <si>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</si>
  <si>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</si>
  <si>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</si>
  <si>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</si>
  <si>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</si>
  <si>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</si>
  <si>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</si>
  <si>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</si>
  <si>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</si>
  <si>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</si>
  <si>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</si>
  <si>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</si>
  <si>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</si>
  <si>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</si>
  <si>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</si>
  <si>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</si>
  <si>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</si>
  <si>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</si>
  <si>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</si>
  <si>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</si>
  <si>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</si>
  <si>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</si>
  <si>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</si>
  <si>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</si>
  <si>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</si>
  <si>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</si>
  <si>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</si>
  <si>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</si>
  <si>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</si>
  <si>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</si>
  <si>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</si>
  <si>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</si>
  <si>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</si>
  <si>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</si>
  <si>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</si>
  <si>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</si>
  <si>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</si>
  <si>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</si>
  <si>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</si>
  <si>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</si>
  <si>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</si>
  <si>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</si>
  <si>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</si>
  <si>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</si>
  <si>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</si>
  <si>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</si>
  <si>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</si>
  <si>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</si>
  <si>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</si>
  <si>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</si>
  <si>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</si>
  <si>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</si>
  <si>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</si>
  <si>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</si>
  <si>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</si>
  <si>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</si>
  <si>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</si>
  <si>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</si>
  <si>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</si>
  <si>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</si>
  <si>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</si>
  <si>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</si>
  <si>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</si>
  <si>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</si>
  <si>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</si>
  <si>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</si>
  <si>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</si>
  <si>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</si>
  <si>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</si>
  <si>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</si>
  <si>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</si>
  <si>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</si>
  <si>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</si>
  <si>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</si>
  <si>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</si>
  <si>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</si>
  <si>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</si>
  <si>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</si>
  <si>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</si>
  <si>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</si>
  <si>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</si>
  <si>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</si>
  <si>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</si>
  <si>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</si>
  <si>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</si>
  <si>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</si>
  <si>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</si>
  <si>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</si>
  <si>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</si>
  <si>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</si>
  <si>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</si>
  <si>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</si>
  <si>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</si>
  <si>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</si>
  <si>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</si>
  <si>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</si>
  <si>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</si>
  <si>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</si>
  <si>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</si>
  <si>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</si>
  <si>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</si>
  <si>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</si>
  <si>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</si>
  <si>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</si>
  <si>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</si>
  <si>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</si>
  <si>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</si>
  <si>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</si>
  <si>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</si>
  <si>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</si>
  <si>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</si>
  <si>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</si>
  <si>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</si>
  <si>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</si>
  <si>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</si>
  <si>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</si>
  <si>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</si>
  <si>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</si>
  <si>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</si>
  <si>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</si>
  <si>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</si>
  <si>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</si>
  <si>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</si>
  <si>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</si>
  <si>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</si>
  <si>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</si>
  <si>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</si>
  <si>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</si>
  <si>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</si>
  <si>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</si>
  <si>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</si>
  <si>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</si>
  <si>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</si>
  <si>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</si>
  <si>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</si>
  <si>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</si>
  <si>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</si>
  <si>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</si>
  <si>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</si>
  <si>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</si>
  <si>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</si>
  <si>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</si>
  <si>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</si>
  <si>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</si>
  <si>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</si>
  <si>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</si>
  <si>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</si>
  <si>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</si>
  <si>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</si>
  <si>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</si>
  <si>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</si>
  <si>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</si>
  <si>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</si>
  <si>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</si>
  <si>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</si>
  <si>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</si>
  <si>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</si>
  <si>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</si>
  <si>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</si>
  <si>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</si>
  <si>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</si>
  <si>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</si>
  <si>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</si>
  <si>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</si>
  <si>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</si>
  <si>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</si>
  <si>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</si>
  <si>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</si>
  <si>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</si>
  <si>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</si>
  <si>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</si>
  <si>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</si>
  <si>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</si>
  <si>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</si>
  <si>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</si>
  <si>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</si>
  <si>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</si>
  <si>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</si>
  <si>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</si>
  <si>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</si>
  <si>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</si>
  <si>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</si>
  <si>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</si>
  <si>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</si>
  <si>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</si>
  <si>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</si>
  <si>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</si>
  <si>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</si>
  <si>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</si>
  <si>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</si>
  <si>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</si>
  <si>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</si>
  <si>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</si>
  <si>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</si>
  <si>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</si>
  <si>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</si>
  <si>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</si>
  <si>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</si>
  <si>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</si>
  <si>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</si>
  <si>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</si>
  <si>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</si>
  <si>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</si>
  <si>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</si>
  <si>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</si>
  <si>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</si>
  <si>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</si>
  <si>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</si>
  <si>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</si>
  <si>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</si>
  <si>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</si>
  <si>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</si>
  <si>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</si>
  <si>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</si>
  <si>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</si>
  <si>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</si>
  <si>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</si>
  <si>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</si>
  <si>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</si>
  <si>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</si>
  <si>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</si>
  <si>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</si>
  <si>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</si>
  <si>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</si>
  <si>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</si>
  <si>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</si>
  <si>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</si>
  <si>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</si>
  <si>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</si>
  <si>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</si>
  <si>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</si>
  <si>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</si>
  <si>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</si>
  <si>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</si>
  <si>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</si>
  <si>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</si>
  <si>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</si>
  <si>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</si>
  <si>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</si>
  <si>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</si>
  <si>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</si>
  <si>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</si>
  <si>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</si>
  <si>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</si>
  <si>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</si>
  <si>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</si>
  <si>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</si>
  <si>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</si>
  <si>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</si>
  <si>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</si>
  <si>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</si>
  <si>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</si>
  <si>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</si>
  <si>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</si>
  <si>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</si>
  <si>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</si>
  <si>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</si>
  <si>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</si>
  <si>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</si>
  <si>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</si>
  <si>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</si>
  <si>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</si>
  <si>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</si>
  <si>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</si>
  <si>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</si>
  <si>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</si>
  <si>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</si>
  <si>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</si>
  <si>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</si>
  <si>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</si>
  <si>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</si>
  <si>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</si>
  <si>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</si>
  <si>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</si>
  <si>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</si>
  <si>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</si>
  <si>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</si>
  <si>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</si>
  <si>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</si>
  <si>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</si>
  <si>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</si>
  <si>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</si>
  <si>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</si>
  <si>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</si>
  <si>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</si>
  <si>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</si>
  <si>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</si>
  <si>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</si>
  <si>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</si>
  <si>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</si>
  <si>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</si>
  <si>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</si>
  <si>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</si>
  <si>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</si>
  <si>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</si>
  <si>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</si>
  <si>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</si>
  <si>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</si>
  <si>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</si>
  <si>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</si>
  <si>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</si>
  <si>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</si>
  <si>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</si>
  <si>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</si>
  <si>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</si>
  <si>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</si>
  <si>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</si>
  <si>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</si>
  <si>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</si>
  <si>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</si>
  <si>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</si>
  <si>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</si>
  <si>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</si>
  <si>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</si>
  <si>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</si>
  <si>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</si>
  <si>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</si>
  <si>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</si>
  <si>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</si>
  <si>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</si>
  <si>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</si>
  <si>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</si>
  <si>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</si>
  <si>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</si>
  <si>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</si>
  <si>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</si>
  <si>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</si>
  <si>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</si>
  <si>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</si>
  <si>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</si>
  <si>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</si>
  <si>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</si>
  <si>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</si>
  <si>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</si>
  <si>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</si>
  <si>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</si>
  <si>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</si>
  <si>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</si>
  <si>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</si>
  <si>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</si>
  <si>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</si>
  <si>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</si>
  <si>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</si>
  <si>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</si>
  <si>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</si>
  <si>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</si>
  <si>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</si>
  <si>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</si>
  <si>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</si>
  <si>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</si>
  <si>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</si>
  <si>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</si>
  <si>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</si>
  <si>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</si>
  <si>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</si>
  <si>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</si>
  <si>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</si>
  <si>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</si>
  <si>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</si>
  <si>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</si>
  <si>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</si>
  <si>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</si>
  <si>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</si>
  <si>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</si>
  <si>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</si>
  <si>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</si>
  <si>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</si>
  <si>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</si>
  <si>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</si>
  <si>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</si>
  <si>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</si>
  <si>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</si>
  <si>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</si>
  <si>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</si>
  <si>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</si>
  <si>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</si>
  <si>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</si>
  <si>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</si>
  <si>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</si>
  <si>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</si>
  <si>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</si>
  <si>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</si>
  <si>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</si>
  <si>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</si>
  <si>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</si>
  <si>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</si>
  <si>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</si>
  <si>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</si>
  <si>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</si>
  <si>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</si>
  <si>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</si>
  <si>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</si>
  <si>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</si>
  <si>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</si>
  <si>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</si>
  <si>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</si>
  <si>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</si>
  <si>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</si>
  <si>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</si>
  <si>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</si>
  <si>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</si>
  <si>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</si>
  <si>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</si>
  <si>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</si>
  <si>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</si>
  <si>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</si>
  <si>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</si>
  <si>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</si>
  <si>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</si>
  <si>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</si>
  <si>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</si>
  <si>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</si>
  <si>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</si>
  <si>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</si>
  <si>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</si>
  <si>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</si>
  <si>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</si>
  <si>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</si>
  <si>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</si>
  <si>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</si>
  <si>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</si>
  <si>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</si>
  <si>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</si>
  <si>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</si>
  <si>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</si>
  <si>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</si>
  <si>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</si>
  <si>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</si>
  <si>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</si>
  <si>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</si>
  <si>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</si>
  <si>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</si>
  <si>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</si>
  <si>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</si>
  <si>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</si>
  <si>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</si>
  <si>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</si>
  <si>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</si>
  <si>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</si>
  <si>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</si>
  <si>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</si>
  <si>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</si>
  <si>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</si>
  <si>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</si>
  <si>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</si>
  <si>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</si>
  <si>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</si>
  <si>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</si>
  <si>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</si>
  <si>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</si>
  <si>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</si>
  <si>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</si>
  <si>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</si>
  <si>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</si>
  <si>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</si>
  <si>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</si>
  <si>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</si>
  <si>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</si>
  <si>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</si>
  <si>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</si>
  <si>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</si>
  <si>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</si>
  <si>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</si>
  <si>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</si>
  <si>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</si>
  <si>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</si>
  <si>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</si>
  <si>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</si>
  <si>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</si>
  <si>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</si>
  <si>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</si>
  <si>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</si>
  <si>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</si>
  <si>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</si>
  <si>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</si>
  <si>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</si>
  <si>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</si>
  <si>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</si>
  <si>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</si>
  <si>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</si>
  <si>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</si>
  <si>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</si>
  <si>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</si>
  <si>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</si>
  <si>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</si>
  <si>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</si>
  <si>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</si>
  <si>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</si>
  <si>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</si>
  <si>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</si>
  <si>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</si>
  <si>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</si>
  <si>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</si>
  <si>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</si>
  <si>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</si>
  <si>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</si>
  <si>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</si>
  <si>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</si>
  <si>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</si>
  <si>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</si>
  <si>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</si>
  <si>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</si>
  <si>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</si>
  <si>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</si>
  <si>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</si>
  <si>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</si>
  <si>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</si>
  <si>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</si>
  <si>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</si>
  <si>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</si>
  <si>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</si>
  <si>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</si>
  <si>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</si>
  <si>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</si>
  <si>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</si>
  <si>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</si>
  <si>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</si>
  <si>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</si>
  <si>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</si>
  <si>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</si>
  <si>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</si>
  <si>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</si>
  <si>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</si>
  <si>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</si>
  <si>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</si>
  <si>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</si>
  <si>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</si>
  <si>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</si>
  <si>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</si>
  <si>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</si>
  <si>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</si>
  <si>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</si>
  <si>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</si>
  <si>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</si>
  <si>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</si>
  <si>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</si>
  <si>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</si>
  <si>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</si>
  <si>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</si>
  <si>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</si>
  <si>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</si>
  <si>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</si>
  <si>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</si>
  <si>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</si>
  <si>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</si>
  <si>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</si>
  <si>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</si>
  <si>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</si>
  <si>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</si>
  <si>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</si>
  <si>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</si>
  <si>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</si>
  <si>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</si>
  <si>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</si>
  <si>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</si>
  <si>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</si>
  <si>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</si>
  <si>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</si>
  <si>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</si>
  <si>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</si>
  <si>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</si>
  <si>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</si>
  <si>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</si>
  <si>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</si>
  <si>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</si>
  <si>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</si>
  <si>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</si>
  <si>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</si>
  <si>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</si>
  <si>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</si>
  <si>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</si>
  <si>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</si>
  <si>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</si>
  <si>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</si>
  <si>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</si>
  <si>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</si>
  <si>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</si>
  <si>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</si>
  <si>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</si>
  <si>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</si>
  <si>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</si>
  <si>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</si>
  <si>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</si>
  <si>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</si>
  <si>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</si>
  <si>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</si>
  <si>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</si>
  <si>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</si>
  <si>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</si>
  <si>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</si>
  <si>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</si>
  <si>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</si>
  <si>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</si>
  <si>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</si>
  <si>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</si>
  <si>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</si>
  <si>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</si>
  <si>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</si>
  <si>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</si>
  <si>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</si>
  <si>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</si>
  <si>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</si>
  <si>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</si>
  <si>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</si>
  <si>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</si>
  <si>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</si>
  <si>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</si>
  <si>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</si>
  <si>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</si>
  <si>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</si>
  <si>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</si>
  <si>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</si>
  <si>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</si>
  <si>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</si>
  <si>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</si>
  <si>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</si>
  <si>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</si>
  <si>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</si>
  <si>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</si>
  <si>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</si>
  <si>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</si>
  <si>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</si>
  <si>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</si>
  <si>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</si>
  <si>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</si>
  <si>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</si>
  <si>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</si>
  <si>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</si>
  <si>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</si>
  <si>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</si>
  <si>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</si>
  <si>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</si>
  <si>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</si>
  <si>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</si>
  <si>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</si>
  <si>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</si>
  <si>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</si>
  <si>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</si>
  <si>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</si>
  <si>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</si>
  <si>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</si>
  <si>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</si>
  <si>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</si>
  <si>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</si>
  <si>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</si>
  <si>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</si>
  <si>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</si>
  <si>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</si>
  <si>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</si>
  <si>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</si>
  <si>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</si>
  <si>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</si>
  <si>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</si>
  <si>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</si>
  <si>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</si>
  <si>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</si>
  <si>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</si>
  <si>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</si>
  <si>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</si>
  <si>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</si>
  <si>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</si>
  <si>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</si>
  <si>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</si>
  <si>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</si>
  <si>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</si>
  <si>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</si>
  <si>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</si>
  <si>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</si>
  <si>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</si>
  <si>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</si>
  <si>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</si>
  <si>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</si>
  <si>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</si>
  <si>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</si>
  <si>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</si>
  <si>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</si>
  <si>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</si>
  <si>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</si>
  <si>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</si>
  <si>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</si>
  <si>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</si>
  <si>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</si>
  <si>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</si>
  <si>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</si>
  <si>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</si>
  <si>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</si>
  <si>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</si>
  <si>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</si>
  <si>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</si>
  <si>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</si>
  <si>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</si>
  <si>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</si>
  <si>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</si>
  <si>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</si>
  <si>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</si>
  <si>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</si>
  <si>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</si>
  <si>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</si>
  <si>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</si>
  <si>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</si>
  <si>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</si>
  <si>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</si>
  <si>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</si>
  <si>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</si>
  <si>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</si>
  <si>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</si>
  <si>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</si>
  <si>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</si>
  <si>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</si>
  <si>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</si>
  <si>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</si>
  <si>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</si>
  <si>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</si>
  <si>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</si>
  <si>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</si>
  <si>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</si>
  <si>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</si>
  <si>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</si>
  <si>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</si>
  <si>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</si>
  <si>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</si>
  <si>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</si>
  <si>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</si>
  <si>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</si>
  <si>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</si>
  <si>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</si>
  <si>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</si>
  <si>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</si>
  <si>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</si>
  <si>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</si>
  <si>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</si>
  <si>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</si>
  <si>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</si>
  <si>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</si>
  <si>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</si>
  <si>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</si>
  <si>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</si>
  <si>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</si>
  <si>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</si>
  <si>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</si>
  <si>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</si>
  <si>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</si>
  <si>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</si>
  <si>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</si>
  <si>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</si>
  <si>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</si>
  <si>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</si>
  <si>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</si>
  <si>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</si>
  <si>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</si>
  <si>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</si>
  <si>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</si>
  <si>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</si>
  <si>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</si>
  <si>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</si>
  <si>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</si>
  <si>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</si>
  <si>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</si>
  <si>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</si>
  <si>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</si>
  <si>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</si>
  <si>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</si>
  <si>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</si>
  <si>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</si>
  <si>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</si>
  <si>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</si>
  <si>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</si>
  <si>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</si>
  <si>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</si>
  <si>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</si>
  <si>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</si>
  <si>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</si>
  <si>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</si>
  <si>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</si>
  <si>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</si>
  <si>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</si>
  <si>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</si>
  <si>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</si>
  <si>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</si>
  <si>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</si>
  <si>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</si>
  <si>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</si>
  <si>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</si>
  <si>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</si>
  <si>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</si>
  <si>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</si>
  <si>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</si>
  <si>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</si>
  <si>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</si>
  <si>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</si>
  <si>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</si>
  <si>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</si>
  <si>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</si>
  <si>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</si>
  <si>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</si>
  <si>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</si>
  <si>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</si>
  <si>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</si>
  <si>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</si>
  <si>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</si>
  <si>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</si>
  <si>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</si>
  <si>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</si>
  <si>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</si>
  <si>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</si>
  <si>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</si>
  <si>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</si>
  <si>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</si>
  <si>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</si>
  <si>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</si>
  <si>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</si>
  <si>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</si>
  <si>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</si>
  <si>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</si>
  <si>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</si>
  <si>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</si>
  <si>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</si>
  <si>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</si>
  <si>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</si>
  <si>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</si>
  <si>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</si>
  <si>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</si>
  <si>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</si>
  <si>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</si>
  <si>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</si>
  <si>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</si>
  <si>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</si>
  <si>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</si>
  <si>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</si>
  <si>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</si>
  <si>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</si>
  <si>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</si>
  <si>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</si>
  <si>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</si>
  <si>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</si>
  <si>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</si>
  <si>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</si>
  <si>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</si>
  <si>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</si>
  <si>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</si>
  <si>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</si>
  <si>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</si>
  <si>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</si>
  <si>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</si>
  <si>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</si>
  <si>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</si>
  <si>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</si>
  <si>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</si>
  <si>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</si>
  <si>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</si>
  <si>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</si>
  <si>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</si>
  <si>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</si>
  <si>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</si>
  <si>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</si>
  <si>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</si>
  <si>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</si>
  <si>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</si>
  <si>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</si>
  <si>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</si>
  <si>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</si>
  <si>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</si>
  <si>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</si>
  <si>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</si>
  <si>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</si>
  <si>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</si>
  <si>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</si>
  <si>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</si>
  <si>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</si>
  <si>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</si>
  <si>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</si>
  <si>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</si>
  <si>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</si>
  <si>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</si>
  <si>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</si>
  <si>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</si>
  <si>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</si>
  <si>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</si>
  <si>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</si>
  <si>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</si>
  <si>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</si>
  <si>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</si>
  <si>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</si>
  <si>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</si>
  <si>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</si>
  <si>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</si>
  <si>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</si>
  <si>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</si>
  <si>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</si>
  <si>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</si>
  <si>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</si>
  <si>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</si>
  <si>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</si>
  <si>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</si>
  <si>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</si>
  <si>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</si>
  <si>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</si>
  <si>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</si>
  <si>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</si>
  <si>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</si>
  <si>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</si>
  <si>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</si>
  <si>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</si>
  <si>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</si>
  <si>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</si>
  <si>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</si>
  <si>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</si>
  <si>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</si>
  <si>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</si>
  <si>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</si>
  <si>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</si>
  <si>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</si>
  <si>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</si>
  <si>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</si>
  <si>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</si>
  <si>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</si>
  <si>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</si>
  <si>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</si>
  <si>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</si>
  <si>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</si>
  <si>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</si>
  <si>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</si>
  <si>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</si>
  <si>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</si>
  <si>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</si>
  <si>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</si>
  <si>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</si>
  <si>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</si>
  <si>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</si>
  <si>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</si>
  <si>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</si>
  <si>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</si>
  <si>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</si>
  <si>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</si>
  <si>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</si>
  <si>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</si>
  <si>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</si>
  <si>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</si>
  <si>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</si>
  <si>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</si>
  <si>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</si>
  <si>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</si>
  <si>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</si>
  <si>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</si>
  <si>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</si>
  <si>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</si>
  <si>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</si>
  <si>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</si>
  <si>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</si>
  <si>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</si>
  <si>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</si>
  <si>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</si>
  <si>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</si>
  <si>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</si>
  <si>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</si>
  <si>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</si>
  <si>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</si>
  <si>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</si>
  <si>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</si>
  <si>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</si>
  <si>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</si>
  <si>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</si>
  <si>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</si>
  <si>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</si>
  <si>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</si>
  <si>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</si>
  <si>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</si>
  <si>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</si>
  <si>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</si>
  <si>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</si>
  <si>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</si>
  <si>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</si>
  <si>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</si>
  <si>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</si>
  <si>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</si>
  <si>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</si>
  <si>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</si>
  <si>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</si>
  <si>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</si>
  <si>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</si>
  <si>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</si>
  <si>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</si>
  <si>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</si>
  <si>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</si>
  <si>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</si>
  <si>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</si>
  <si>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</si>
  <si>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</si>
  <si>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</si>
  <si>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</si>
  <si>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</si>
  <si>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</si>
  <si>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</si>
  <si>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</si>
  <si>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</si>
  <si>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</si>
  <si>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</si>
  <si>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</si>
  <si>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</si>
  <si>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</si>
  <si>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</si>
  <si>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</si>
  <si>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</si>
  <si>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</si>
  <si>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</si>
  <si>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</si>
  <si>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</si>
  <si>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</si>
  <si>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</si>
  <si>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</si>
  <si>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</si>
  <si>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</si>
  <si>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</si>
  <si>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</si>
  <si>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</si>
  <si>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</si>
  <si>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</si>
  <si>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</si>
  <si>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</si>
  <si>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</si>
  <si>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</si>
  <si>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</si>
  <si>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</si>
  <si>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</si>
  <si>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</si>
  <si>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</si>
  <si>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</si>
  <si>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</si>
  <si>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</si>
  <si>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</si>
  <si>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</si>
  <si>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</si>
  <si>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</si>
  <si>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</si>
  <si>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</si>
  <si>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</si>
  <si>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</si>
  <si>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</si>
  <si>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</si>
  <si>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</si>
  <si>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</si>
  <si>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</si>
  <si>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</si>
  <si>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</si>
  <si>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</si>
  <si>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</si>
  <si>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</si>
  <si>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</si>
  <si>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</si>
  <si>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</si>
  <si>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</si>
  <si>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</si>
  <si>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</si>
  <si>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</si>
  <si>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</si>
  <si>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</si>
  <si>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</si>
  <si>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</si>
  <si>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</si>
  <si>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</si>
  <si>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</si>
  <si>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</si>
  <si>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</si>
  <si>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</si>
  <si>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</si>
  <si>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</si>
  <si>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</si>
  <si>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</si>
  <si>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</si>
  <si>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</si>
  <si>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</si>
  <si>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</si>
  <si>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</si>
  <si>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</si>
  <si>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</si>
  <si>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</si>
  <si>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</si>
  <si>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</si>
  <si>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</si>
  <si>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</si>
  <si>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</si>
  <si>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</si>
  <si>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</si>
  <si>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</si>
  <si>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</si>
  <si>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</si>
  <si>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</si>
  <si>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</si>
  <si>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</si>
  <si>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</si>
  <si>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</si>
  <si>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</si>
  <si>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</si>
  <si>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</si>
  <si>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</si>
  <si>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</si>
  <si>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</si>
  <si>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</si>
  <si>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</si>
  <si>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</si>
  <si>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</si>
  <si>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</si>
  <si>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</si>
  <si>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</si>
  <si>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</si>
  <si>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</si>
  <si>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</si>
  <si>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</si>
  <si>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</si>
  <si>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</si>
  <si>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</si>
  <si>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</si>
  <si>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</si>
  <si>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</si>
  <si>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</si>
  <si>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</si>
  <si>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</si>
  <si>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</si>
  <si>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</si>
  <si>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</si>
  <si>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</si>
  <si>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</si>
  <si>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</si>
  <si>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</si>
  <si>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</si>
  <si>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</si>
  <si>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</si>
  <si>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</si>
  <si>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</si>
  <si>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</si>
  <si>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</si>
  <si>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</si>
  <si>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</si>
  <si>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</si>
  <si>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</si>
  <si>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</si>
  <si>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</si>
  <si>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</si>
  <si>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</si>
  <si>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</si>
  <si>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</si>
  <si>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</si>
  <si>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</si>
  <si>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</si>
  <si>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</si>
  <si>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</si>
  <si>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</si>
  <si>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</si>
  <si>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</si>
  <si>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</si>
  <si>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</si>
  <si>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</si>
  <si>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</si>
  <si>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</si>
  <si>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</si>
  <si>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</si>
  <si>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</si>
  <si>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</si>
  <si>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</si>
  <si>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</si>
  <si>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</si>
  <si>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</si>
  <si>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</si>
  <si>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</si>
  <si>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</si>
  <si>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</si>
  <si>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</si>
  <si>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</si>
  <si>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</si>
  <si>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</si>
  <si>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</si>
  <si>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</si>
  <si>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</si>
  <si>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</si>
  <si>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</si>
  <si>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</si>
  <si>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</si>
  <si>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</si>
  <si>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</si>
  <si>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</si>
  <si>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</si>
  <si>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</si>
  <si>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</si>
  <si>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</si>
  <si>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</si>
  <si>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</si>
  <si>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</si>
  <si>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</si>
  <si>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</si>
  <si>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</si>
  <si>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</si>
  <si>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</si>
  <si>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</si>
  <si>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</si>
  <si>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</si>
  <si>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</si>
  <si>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</si>
  <si>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</si>
  <si>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</si>
  <si>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</si>
  <si>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</si>
  <si>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</si>
  <si>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</si>
  <si>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</si>
  <si>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</si>
  <si>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</si>
  <si>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</si>
  <si>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</si>
  <si>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</si>
  <si>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</si>
  <si>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</si>
  <si>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</si>
  <si>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</si>
  <si>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</si>
  <si>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</si>
  <si>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</si>
  <si>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</si>
  <si>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</si>
  <si>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</si>
  <si>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</si>
  <si>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</si>
  <si>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</si>
  <si>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</si>
  <si>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</si>
  <si>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</si>
  <si>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</si>
  <si>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</si>
  <si>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</si>
  <si>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</si>
  <si>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</si>
  <si>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</si>
  <si>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</si>
  <si>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</si>
  <si>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</si>
  <si>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</si>
  <si>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</si>
  <si>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</si>
  <si>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</si>
  <si>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</si>
  <si>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</si>
  <si>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</si>
  <si>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</si>
  <si>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</si>
  <si>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</si>
  <si>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</si>
  <si>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</si>
  <si>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</si>
  <si>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</si>
  <si>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</si>
  <si>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</si>
  <si>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</si>
  <si>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</si>
  <si>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</si>
  <si>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</si>
  <si>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</si>
  <si>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</si>
  <si>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</si>
  <si>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</si>
  <si>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</si>
  <si>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</si>
  <si>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</si>
  <si>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</si>
  <si>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</si>
  <si>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</si>
  <si>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</si>
  <si>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</si>
  <si>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</si>
  <si>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</si>
  <si>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</si>
  <si>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</si>
  <si>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</si>
  <si>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</si>
  <si>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</si>
  <si>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</si>
  <si>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</si>
  <si>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</si>
  <si>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</si>
  <si>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</si>
  <si>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</si>
  <si>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</si>
  <si>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</si>
  <si>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</si>
  <si>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</si>
  <si>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</si>
  <si>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</si>
  <si>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</si>
  <si>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</si>
  <si>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</si>
  <si>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</si>
  <si>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</si>
  <si>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</si>
  <si>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</si>
  <si>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</si>
  <si>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</si>
  <si>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</si>
  <si>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</si>
  <si>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</si>
  <si>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</si>
  <si>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</si>
  <si>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</si>
  <si>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</si>
  <si>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</si>
  <si>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</si>
  <si>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</si>
  <si>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</si>
  <si>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</si>
  <si>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</si>
  <si>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</si>
  <si>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</si>
  <si>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</si>
  <si>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</si>
  <si>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</si>
  <si>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</si>
  <si>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</si>
  <si>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</si>
  <si>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</si>
  <si>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</si>
  <si>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</si>
  <si>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</si>
  <si>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</si>
  <si>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</si>
  <si>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</si>
  <si>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</si>
  <si>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</si>
  <si>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</si>
  <si>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</si>
  <si>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</si>
  <si>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</si>
  <si>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</si>
  <si>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</si>
  <si>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</si>
  <si>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</si>
  <si>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</si>
  <si>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</si>
  <si>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</si>
  <si>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</si>
  <si>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</si>
  <si>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</si>
  <si>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</si>
  <si>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</si>
  <si>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</si>
  <si>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</si>
  <si>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</si>
  <si>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</si>
  <si>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</si>
  <si>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</si>
  <si>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</si>
  <si>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</si>
  <si>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</si>
  <si>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</si>
  <si>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</si>
  <si>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</si>
  <si>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</si>
  <si>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</si>
  <si>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</si>
  <si>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</si>
  <si>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</si>
  <si>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</si>
  <si>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</si>
  <si>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</si>
  <si>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</si>
  <si>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</si>
  <si>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</si>
  <si>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</si>
  <si>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</si>
  <si>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</si>
  <si>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</si>
  <si>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</si>
  <si>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</si>
  <si>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</si>
  <si>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</si>
  <si>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</si>
  <si>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</si>
  <si>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</si>
  <si>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</si>
  <si>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</si>
  <si>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</si>
  <si>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</si>
  <si>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</si>
  <si>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</si>
  <si>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</si>
  <si>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</si>
  <si>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</si>
  <si>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</si>
  <si>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</si>
  <si>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</si>
  <si>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</si>
  <si>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</si>
  <si>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</si>
  <si>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</si>
  <si>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</si>
  <si>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</si>
  <si>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</si>
  <si>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</si>
  <si>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</si>
  <si>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</si>
  <si>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</si>
  <si>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</si>
  <si>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</si>
  <si>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</si>
  <si>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</si>
  <si>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</si>
  <si>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</si>
  <si>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</si>
  <si>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</si>
  <si>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</si>
  <si>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</si>
  <si>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</si>
  <si>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</si>
  <si>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</si>
  <si>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</si>
  <si>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</si>
  <si>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</si>
  <si>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</si>
  <si>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</si>
  <si>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</si>
  <si>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</si>
  <si>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</si>
  <si>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</si>
  <si>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</si>
  <si>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</si>
  <si>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</si>
  <si>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</si>
  <si>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</si>
  <si>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</si>
  <si>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</si>
  <si>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</si>
  <si>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</si>
  <si>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</si>
  <si>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</si>
  <si>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</si>
  <si>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</si>
  <si>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</si>
  <si>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</si>
  <si>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</si>
  <si>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</si>
  <si>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</si>
  <si>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</si>
  <si>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</si>
  <si>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</si>
  <si>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</si>
  <si>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</si>
  <si>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</si>
  <si>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</si>
  <si>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</si>
  <si>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</si>
  <si>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</si>
  <si>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</si>
  <si>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</si>
  <si>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</si>
  <si>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</si>
  <si>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</si>
  <si>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</si>
  <si>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</si>
  <si>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</si>
  <si>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</si>
  <si>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</si>
  <si>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</si>
  <si>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</si>
  <si>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</si>
  <si>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</si>
  <si>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</si>
  <si>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</si>
  <si>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</si>
  <si>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</si>
  <si>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</si>
  <si>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</si>
  <si>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</si>
  <si>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</si>
  <si>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</si>
  <si>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</si>
  <si>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</si>
  <si>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</si>
  <si>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</si>
  <si>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</si>
  <si>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</si>
  <si>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</si>
  <si>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</si>
  <si>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</si>
  <si>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</si>
  <si>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</si>
  <si>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</si>
  <si>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</si>
  <si>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</si>
  <si>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</si>
  <si>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</si>
  <si>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</si>
  <si>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</si>
  <si>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</si>
  <si>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</si>
  <si>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</si>
  <si>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</si>
  <si>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</si>
  <si>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</si>
  <si>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</si>
  <si>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</si>
  <si>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</si>
  <si>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</si>
  <si>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</si>
  <si>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</si>
  <si>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</si>
  <si>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</si>
  <si>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</si>
  <si>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</si>
  <si>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</si>
  <si>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</si>
  <si>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</si>
  <si>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</si>
  <si>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</si>
  <si>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</si>
  <si>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</si>
  <si>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</si>
  <si>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</si>
  <si>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</si>
  <si>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</si>
  <si>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</si>
  <si>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</si>
  <si>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</si>
  <si>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</si>
  <si>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</si>
  <si>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</si>
  <si>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</si>
  <si>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</si>
  <si>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</si>
  <si>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</si>
  <si>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</si>
  <si>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</si>
  <si>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</si>
  <si>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</si>
  <si>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</si>
  <si>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</si>
  <si>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</si>
  <si>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</si>
  <si>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</si>
  <si>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</si>
  <si>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</si>
  <si>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</si>
  <si>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</si>
  <si>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</si>
  <si>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</si>
  <si>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</si>
  <si>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</si>
  <si>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</si>
  <si>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</si>
  <si>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</si>
  <si>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</si>
  <si>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</si>
  <si>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</si>
  <si>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</si>
  <si>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</si>
  <si>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</si>
  <si>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</si>
  <si>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</si>
  <si>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</si>
  <si>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</si>
  <si>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</si>
  <si>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</si>
  <si>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</si>
  <si>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</si>
  <si>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</si>
  <si>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</si>
  <si>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</si>
  <si>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</si>
  <si>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</si>
  <si>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</si>
  <si>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</si>
  <si>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</si>
  <si>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</si>
  <si>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</si>
  <si>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</si>
  <si>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</si>
  <si>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</si>
  <si>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</si>
  <si>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</si>
  <si>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</si>
  <si>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</si>
  <si>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</si>
  <si>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</si>
  <si>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</si>
  <si>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</si>
  <si>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</si>
  <si>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</si>
  <si>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</si>
  <si>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</si>
  <si>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</si>
  <si>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</si>
  <si>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</si>
  <si>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</si>
  <si>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</si>
  <si>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</si>
  <si>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</si>
  <si>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</si>
  <si>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</si>
  <si>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</si>
  <si>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</si>
  <si>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</si>
  <si>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</si>
  <si>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</si>
  <si>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</si>
  <si>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</si>
  <si>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</si>
  <si>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</si>
  <si>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</si>
  <si>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</si>
  <si>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</si>
  <si>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</si>
  <si>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</si>
  <si>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</si>
  <si>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</si>
  <si>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</si>
  <si>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</si>
  <si>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</si>
  <si>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</si>
  <si>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</si>
  <si>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</si>
  <si>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</si>
  <si>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</si>
  <si>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</si>
  <si>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</si>
  <si>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</si>
  <si>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</si>
  <si>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</si>
  <si>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</si>
  <si>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</si>
  <si>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</si>
  <si>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</si>
  <si>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</si>
  <si>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</si>
  <si>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</si>
  <si>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</si>
  <si>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</si>
  <si>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</si>
  <si>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</si>
  <si>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</si>
  <si>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</si>
  <si>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</si>
  <si>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</si>
  <si>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</si>
  <si>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</si>
  <si>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</si>
  <si>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</si>
  <si>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</si>
  <si>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</si>
  <si>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</si>
  <si>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</si>
  <si>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</si>
  <si>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</si>
  <si>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</si>
  <si>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</si>
  <si>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</si>
  <si>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</si>
  <si>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</si>
  <si>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</si>
  <si>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</si>
  <si>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</si>
  <si>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</si>
  <si>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</si>
  <si>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</si>
  <si>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</si>
  <si>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</si>
  <si>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</si>
  <si>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</si>
  <si>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</si>
  <si>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</si>
  <si>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</si>
  <si>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</si>
  <si>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</si>
  <si>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</si>
  <si>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</si>
  <si>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</si>
  <si>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</si>
  <si>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</si>
  <si>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</si>
  <si>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</si>
  <si>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</si>
  <si>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</si>
  <si>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</si>
  <si>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</si>
  <si>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</si>
  <si>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</si>
  <si>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</si>
  <si>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</si>
  <si>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</si>
  <si>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</si>
  <si>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</si>
  <si>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</si>
  <si>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</si>
  <si>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</si>
  <si>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</si>
  <si>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</si>
  <si>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</si>
  <si>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</si>
  <si>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</si>
  <si>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</si>
  <si>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</si>
  <si>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</si>
  <si>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</si>
  <si>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</si>
  <si>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</si>
  <si>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</si>
  <si>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</si>
  <si>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</si>
  <si>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</si>
  <si>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</si>
  <si>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</si>
  <si>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</si>
  <si>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</si>
  <si>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</si>
  <si>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</si>
  <si>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</si>
  <si>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</si>
  <si>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</si>
  <si>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</si>
  <si>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</si>
  <si>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</si>
  <si>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</si>
  <si>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</si>
  <si>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</si>
  <si>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</si>
  <si>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</si>
  <si>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</si>
  <si>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</si>
  <si>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</si>
  <si>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</si>
  <si>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</si>
  <si>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</si>
  <si>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</si>
  <si>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</si>
  <si>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</si>
  <si>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</si>
  <si>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</si>
  <si>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</si>
  <si>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</si>
  <si>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</si>
  <si>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</si>
  <si>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</si>
  <si>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</si>
  <si>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</si>
  <si>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</si>
  <si>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</si>
  <si>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</si>
  <si>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</si>
  <si>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</si>
  <si>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</si>
  <si>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</si>
  <si>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</si>
  <si>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</si>
  <si>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</si>
  <si>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</si>
  <si>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</si>
  <si>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</si>
  <si>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</si>
  <si>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</si>
  <si>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</si>
  <si>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</si>
  <si>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</si>
  <si>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</si>
  <si>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</si>
  <si>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</si>
  <si>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</si>
  <si>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</si>
  <si>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</si>
  <si>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</si>
  <si>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</si>
  <si>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</si>
  <si>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</si>
  <si>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</si>
  <si>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</si>
  <si>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</si>
  <si>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</si>
  <si>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</si>
  <si>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</si>
  <si>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</si>
  <si>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</si>
  <si>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</si>
  <si>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</si>
  <si>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</si>
  <si>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</si>
  <si>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</si>
  <si>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</si>
  <si>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</si>
  <si>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</si>
  <si>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</si>
  <si>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</si>
  <si>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</si>
  <si>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</si>
  <si>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</si>
  <si>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</si>
  <si>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</si>
  <si>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</si>
  <si>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</si>
  <si>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</si>
  <si>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</si>
  <si>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</si>
  <si>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</si>
  <si>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</si>
  <si>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</si>
  <si>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</si>
  <si>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</si>
  <si>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</si>
  <si>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</si>
  <si>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</si>
  <si>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</si>
  <si>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</si>
  <si>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</si>
  <si>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</si>
  <si>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</si>
  <si>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</si>
  <si>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</si>
  <si>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</si>
  <si>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</si>
  <si>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</si>
  <si>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</si>
  <si>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</si>
  <si>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</si>
  <si>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</si>
  <si>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</si>
  <si>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</si>
  <si>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</si>
  <si>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</si>
  <si>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</si>
  <si>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</si>
  <si>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</si>
  <si>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</si>
  <si>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</si>
  <si>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</si>
  <si>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</si>
  <si>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</si>
  <si>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</si>
  <si>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</si>
  <si>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</si>
  <si>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</si>
  <si>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</si>
  <si>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</si>
  <si>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</si>
  <si>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</si>
  <si>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</si>
  <si>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</si>
  <si>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</si>
  <si>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</si>
  <si>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</si>
  <si>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</si>
  <si>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</si>
  <si>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</si>
  <si>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</si>
  <si>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</si>
  <si>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</si>
  <si>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</si>
  <si>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</si>
  <si>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</si>
  <si>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</si>
  <si>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</si>
  <si>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</si>
  <si>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</si>
  <si>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</si>
  <si>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</si>
  <si>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</si>
  <si>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</si>
  <si>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</si>
  <si>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</si>
  <si>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</si>
  <si>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</si>
  <si>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</si>
  <si>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</si>
  <si>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</si>
  <si>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</si>
  <si>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</si>
  <si>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</si>
  <si>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</si>
  <si>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</si>
  <si>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</si>
  <si>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</si>
  <si>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</si>
  <si>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</si>
  <si>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</si>
  <si>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</si>
  <si>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</si>
  <si>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</si>
  <si>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</si>
  <si>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</si>
  <si>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</si>
  <si>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</si>
  <si>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</si>
  <si>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</si>
  <si>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</si>
  <si>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</si>
  <si>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</si>
  <si>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</si>
  <si>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</si>
  <si>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</si>
  <si>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</si>
  <si>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</si>
  <si>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</si>
  <si>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</si>
  <si>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</si>
  <si>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</si>
  <si>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</si>
  <si>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</si>
  <si>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</si>
  <si>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</si>
  <si>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</si>
  <si>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</si>
  <si>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</si>
  <si>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</si>
  <si>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</si>
  <si>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</si>
  <si>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</si>
  <si>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</si>
  <si>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</si>
  <si>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</si>
  <si>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</si>
  <si>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</si>
  <si>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</si>
  <si>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</si>
  <si>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</si>
  <si>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</si>
  <si>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</si>
  <si>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</si>
  <si>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</si>
  <si>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</si>
  <si>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</si>
  <si>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</si>
  <si>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</si>
  <si>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</si>
  <si>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</si>
  <si>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</si>
  <si>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</si>
  <si>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</si>
  <si>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</si>
  <si>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</si>
  <si>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</si>
  <si>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</si>
  <si>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</si>
  <si>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</si>
  <si>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</si>
  <si>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</si>
  <si>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</si>
  <si>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</si>
  <si>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</si>
  <si>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</si>
  <si>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</si>
  <si>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</si>
  <si>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</si>
  <si>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</si>
  <si>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</si>
  <si>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</si>
  <si>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</si>
  <si>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</si>
  <si>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</si>
  <si>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</si>
  <si>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</si>
  <si>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</si>
  <si>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</si>
  <si>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</si>
  <si>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</si>
  <si>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</si>
  <si>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</si>
  <si>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</si>
  <si>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</si>
  <si>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</si>
  <si>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</si>
  <si>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</si>
  <si>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</si>
  <si>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</si>
  <si>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</si>
  <si>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</si>
  <si>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</si>
  <si>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</si>
  <si>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</si>
  <si>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</si>
  <si>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</si>
  <si>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</si>
  <si>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</si>
  <si>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</si>
  <si>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</si>
  <si>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</si>
  <si>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</si>
  <si>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</si>
  <si>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</si>
  <si>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</si>
  <si>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</si>
  <si>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</si>
  <si>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</si>
  <si>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</si>
  <si>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</si>
  <si>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</si>
  <si>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</si>
  <si>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</si>
  <si>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</si>
  <si>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</si>
  <si>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</si>
  <si>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</si>
  <si>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</si>
  <si>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</si>
  <si>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</si>
  <si>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</si>
  <si>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</si>
  <si>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</si>
  <si>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</si>
  <si>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</si>
  <si>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</si>
  <si>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</si>
  <si>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</si>
  <si>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</si>
  <si>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</si>
  <si>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</si>
  <si>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</si>
  <si>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</si>
  <si>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</si>
  <si>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</si>
  <si>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</si>
  <si>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</si>
  <si>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</si>
  <si>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</si>
  <si>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</si>
  <si>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</si>
  <si>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</si>
  <si>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</si>
  <si>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</si>
  <si>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</si>
  <si>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</si>
  <si>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</si>
  <si>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</si>
  <si>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</si>
  <si>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</si>
  <si>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</si>
  <si>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</si>
  <si>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</si>
  <si>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</si>
  <si>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</si>
  <si>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</si>
  <si>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</si>
  <si>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</si>
  <si>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</si>
  <si>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</si>
  <si>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</si>
  <si>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</si>
  <si>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</si>
  <si>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</si>
  <si>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</si>
  <si>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</si>
  <si>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</si>
  <si>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</si>
  <si>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</si>
  <si>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</si>
  <si>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</si>
  <si>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</si>
  <si>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</si>
  <si>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</si>
  <si>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</si>
  <si>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</si>
  <si>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</si>
  <si>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</si>
  <si>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</si>
  <si>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</si>
  <si>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</si>
  <si>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</si>
  <si>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</si>
  <si>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</si>
  <si>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</si>
  <si>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</si>
  <si>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</si>
  <si>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</si>
  <si>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</si>
  <si>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</si>
  <si>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</si>
  <si>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</si>
  <si>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</si>
  <si>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</si>
  <si>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</si>
  <si>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</si>
  <si>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</si>
  <si>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</si>
  <si>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</si>
  <si>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</si>
  <si>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</si>
  <si>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</si>
  <si>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</si>
  <si>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</si>
  <si>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</si>
  <si>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</si>
  <si>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</si>
  <si>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</si>
  <si>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</si>
  <si>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</si>
  <si>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</si>
  <si>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</si>
  <si>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</si>
  <si>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</si>
  <si>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</si>
  <si>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</si>
  <si>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</si>
  <si>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</si>
  <si>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</si>
  <si>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</si>
  <si>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</si>
  <si>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</si>
  <si>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</si>
  <si>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</si>
  <si>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</si>
  <si>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</si>
  <si>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</si>
  <si>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</si>
  <si>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</si>
  <si>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</si>
  <si>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</si>
  <si>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</si>
  <si>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</si>
  <si>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</si>
  <si>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</si>
  <si>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</si>
  <si>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</si>
  <si>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</si>
  <si>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</si>
  <si>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</si>
  <si>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</si>
  <si>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</si>
  <si>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</si>
  <si>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</si>
  <si>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</si>
  <si>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</si>
  <si>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</si>
  <si>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</si>
  <si>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</si>
  <si>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</si>
  <si>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</si>
  <si>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</si>
  <si>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</si>
  <si>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</si>
  <si>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</si>
  <si>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</si>
  <si>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</si>
  <si>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</si>
  <si>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</si>
  <si>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</si>
  <si>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</si>
  <si>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</si>
  <si>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</si>
  <si>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</si>
  <si>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</si>
  <si>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</si>
  <si>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</si>
  <si>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</si>
  <si>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</si>
  <si>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</si>
  <si>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</si>
  <si>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</si>
  <si>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</si>
  <si>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</si>
  <si>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</si>
  <si>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</si>
  <si>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</si>
  <si>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</si>
  <si>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</si>
  <si>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</si>
  <si>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</si>
  <si>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</si>
  <si>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</si>
  <si>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</si>
  <si>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</si>
  <si>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</si>
  <si>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</si>
  <si>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</si>
  <si>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</si>
  <si>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</si>
  <si>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</si>
  <si>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</si>
  <si>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</si>
  <si>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</si>
  <si>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</si>
  <si>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</si>
  <si>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</si>
  <si>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</si>
  <si>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</si>
  <si>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</si>
  <si>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</si>
  <si>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</si>
  <si>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</si>
  <si>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</si>
  <si>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</si>
  <si>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</si>
  <si>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</si>
  <si>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</si>
  <si>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</si>
  <si>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</si>
  <si>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</si>
  <si>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</si>
  <si>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</si>
  <si>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</si>
  <si>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</si>
  <si>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</si>
  <si>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</si>
  <si>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</si>
  <si>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</si>
  <si>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</si>
  <si>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</si>
  <si>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</si>
  <si>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</si>
  <si>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</si>
  <si>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</si>
  <si>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</si>
  <si>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</si>
  <si>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</si>
  <si>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</si>
  <si>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</si>
  <si>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</si>
  <si>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</si>
  <si>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</si>
  <si>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</si>
  <si>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</si>
  <si>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</si>
  <si>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</si>
  <si>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</si>
  <si>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</si>
  <si>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</si>
  <si>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</si>
  <si>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</si>
  <si>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</si>
  <si>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</si>
  <si>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</si>
  <si>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</si>
  <si>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</si>
  <si>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</si>
  <si>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</si>
  <si>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</si>
  <si>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</si>
  <si>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</si>
  <si>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</si>
  <si>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</si>
  <si>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</si>
  <si>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</si>
  <si>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</si>
  <si>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</si>
  <si>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</si>
  <si>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</si>
  <si>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</si>
  <si>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</si>
  <si>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</si>
  <si>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</si>
  <si>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</si>
  <si>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</si>
  <si>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</si>
  <si>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</si>
  <si>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</si>
  <si>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</si>
  <si>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</si>
  <si>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</si>
  <si>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</si>
  <si>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</si>
  <si>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</si>
  <si>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</si>
  <si>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</si>
  <si>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</si>
  <si>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</si>
  <si>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</si>
  <si>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</si>
  <si>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</si>
  <si>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</si>
  <si>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</si>
  <si>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</si>
  <si>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</si>
  <si>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</si>
  <si>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</si>
  <si>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</si>
  <si>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</si>
  <si>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</si>
  <si>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</si>
  <si>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</si>
  <si>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</si>
  <si>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</si>
  <si>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</si>
  <si>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</si>
  <si>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</si>
  <si>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</si>
  <si>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</si>
  <si>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</si>
  <si>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</si>
  <si>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</si>
  <si>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</si>
  <si>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</si>
  <si>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</si>
  <si>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</si>
  <si>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</si>
  <si>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</si>
  <si>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</si>
  <si>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</si>
  <si>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</si>
  <si>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</si>
  <si>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</si>
  <si>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</si>
  <si>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</si>
  <si>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</si>
  <si>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</si>
  <si>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</si>
  <si>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</si>
  <si>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</si>
  <si>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</si>
  <si>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</si>
  <si>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</si>
  <si>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</si>
  <si>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</si>
  <si>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</si>
  <si>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</si>
  <si>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</si>
  <si>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</si>
  <si>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</si>
  <si>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</si>
  <si>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</si>
  <si>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</si>
  <si>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</si>
  <si>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</si>
  <si>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</si>
  <si>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</si>
  <si>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</si>
  <si>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</si>
  <si>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</si>
  <si>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</si>
  <si>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</si>
  <si>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</si>
  <si>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</si>
  <si>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</si>
  <si>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</si>
  <si>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</si>
  <si>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</si>
  <si>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</si>
  <si>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</si>
  <si>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</si>
  <si>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</si>
  <si>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</si>
  <si>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</si>
  <si>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</si>
  <si>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</si>
  <si>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</si>
  <si>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</si>
  <si>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</si>
  <si>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</si>
  <si>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</si>
  <si>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</si>
  <si>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</si>
  <si>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</si>
  <si>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</si>
  <si>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</si>
  <si>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</si>
  <si>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</si>
  <si>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</si>
  <si>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</si>
  <si>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</si>
  <si>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</si>
  <si>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</si>
  <si>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</si>
  <si>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</si>
  <si>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</si>
  <si>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</si>
  <si>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</si>
  <si>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</si>
  <si>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</si>
  <si>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</si>
  <si>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</si>
  <si>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</si>
  <si>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</si>
  <si>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</si>
  <si>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</si>
  <si>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</si>
  <si>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</si>
  <si>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</si>
  <si>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</si>
  <si>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</si>
  <si>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</si>
  <si>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</si>
  <si>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</si>
  <si>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</si>
  <si>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</si>
  <si>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</si>
  <si>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</si>
  <si>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</si>
  <si>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</si>
  <si>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</si>
  <si>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</si>
  <si>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</si>
  <si>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</si>
  <si>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</si>
  <si>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</si>
  <si>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</si>
  <si>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</si>
  <si>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</si>
  <si>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</si>
  <si>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</si>
  <si>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</si>
  <si>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</si>
  <si>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</si>
  <si>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</si>
  <si>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</si>
  <si>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</si>
  <si>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</si>
  <si>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</si>
  <si>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</si>
  <si>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</si>
  <si>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</si>
  <si>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</si>
  <si>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</si>
  <si>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</si>
  <si>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</si>
  <si>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</si>
  <si>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</si>
  <si>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</si>
  <si>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</si>
  <si>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</si>
  <si>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</si>
  <si>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</si>
  <si>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</si>
  <si>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</si>
  <si>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</si>
  <si>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</si>
  <si>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</si>
  <si>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</si>
  <si>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</si>
  <si>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</si>
  <si>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</si>
  <si>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</si>
  <si>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</si>
  <si>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</si>
  <si>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</si>
  <si>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</si>
  <si>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</si>
  <si>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</si>
  <si>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</si>
  <si>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</si>
  <si>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</si>
  <si>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</si>
  <si>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</si>
  <si>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</si>
  <si>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</si>
  <si>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</si>
  <si>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</si>
  <si>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</si>
  <si>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</si>
  <si>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</si>
  <si>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</si>
  <si>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</si>
  <si>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</si>
  <si>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</si>
  <si>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</si>
  <si>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</si>
  <si>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</si>
  <si>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</si>
  <si>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</si>
  <si>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</si>
  <si>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</si>
  <si>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</si>
  <si>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</si>
  <si>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</si>
  <si>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</si>
  <si>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</si>
  <si>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</si>
  <si>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</si>
  <si>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</si>
  <si>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</si>
  <si>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</si>
  <si>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</si>
  <si>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</si>
  <si>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</si>
  <si>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</si>
  <si>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</si>
  <si>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</si>
  <si>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</si>
  <si>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</si>
  <si>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</si>
  <si>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</si>
  <si>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</si>
  <si>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</si>
  <si>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</si>
  <si>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</si>
  <si>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</si>
  <si>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</si>
  <si>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</si>
  <si>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</si>
  <si>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</si>
  <si>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</si>
  <si>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</si>
  <si>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</si>
  <si>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</si>
  <si>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</si>
  <si>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</si>
  <si>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</si>
  <si>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</si>
  <si>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</si>
  <si>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</si>
  <si>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</si>
  <si>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</si>
  <si>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</si>
  <si>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</si>
  <si>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</si>
  <si>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</si>
  <si>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</si>
  <si>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</si>
  <si>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</si>
  <si>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</si>
  <si>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</si>
  <si>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</si>
  <si>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</si>
  <si>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</si>
  <si>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</si>
  <si>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</si>
  <si>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</si>
  <si>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</si>
  <si>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</si>
  <si>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</si>
  <si>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</si>
  <si>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</si>
  <si>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</si>
  <si>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</si>
  <si>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</si>
  <si>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</si>
  <si>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</si>
  <si>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</si>
  <si>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</si>
  <si>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</si>
  <si>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</si>
  <si>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</si>
  <si>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</si>
  <si>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</si>
  <si>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</si>
  <si>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</si>
  <si>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</si>
  <si>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</si>
  <si>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</si>
  <si>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</si>
  <si>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</si>
  <si>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</si>
  <si>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</si>
  <si>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</si>
  <si>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</si>
  <si>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</si>
  <si>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</si>
  <si>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</si>
  <si>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</si>
  <si>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</si>
  <si>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</si>
  <si>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</si>
  <si>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</si>
  <si>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</si>
  <si>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</si>
  <si>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</si>
  <si>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</si>
  <si>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</si>
  <si>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</si>
  <si>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</si>
  <si>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</si>
  <si>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</si>
  <si>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</si>
  <si>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</si>
  <si>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</si>
  <si>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</si>
  <si>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</si>
  <si>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</si>
  <si>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</si>
  <si>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</si>
  <si>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</si>
  <si>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</si>
  <si>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</si>
  <si>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</si>
  <si>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</si>
  <si>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</si>
  <si>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</si>
  <si>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</si>
  <si>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</si>
  <si>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</si>
  <si>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</si>
  <si>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</si>
  <si>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</si>
  <si>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</si>
  <si>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</si>
  <si>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</si>
  <si>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</si>
  <si>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</si>
  <si>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</si>
  <si>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</si>
  <si>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</si>
  <si>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</si>
  <si>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</si>
  <si>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</si>
  <si>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</si>
  <si>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</si>
  <si>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</si>
  <si>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</si>
  <si>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</si>
  <si>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</si>
  <si>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</si>
  <si>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</si>
  <si>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</si>
  <si>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</si>
  <si>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</si>
  <si>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</si>
  <si>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</si>
  <si>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</si>
  <si>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</si>
  <si>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</si>
  <si>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</si>
  <si>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</si>
  <si>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</si>
  <si>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</si>
  <si>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</si>
  <si>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</si>
  <si>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</si>
  <si>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</si>
  <si>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</si>
  <si>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</si>
  <si>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</si>
  <si>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</si>
  <si>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</si>
  <si>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</si>
  <si>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</si>
  <si>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</si>
  <si>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</si>
  <si>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</si>
  <si>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</si>
  <si>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</si>
  <si>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</si>
  <si>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</si>
  <si>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</si>
  <si>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</si>
  <si>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</si>
  <si>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</si>
  <si>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</si>
  <si>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</si>
  <si>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</si>
  <si>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</si>
  <si>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</si>
  <si>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</si>
  <si>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</si>
  <si>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</si>
  <si>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</si>
  <si>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</si>
  <si>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</si>
  <si>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</si>
  <si>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</si>
  <si>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</si>
  <si>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</si>
  <si>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</si>
  <si>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</si>
  <si>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</si>
  <si>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</si>
  <si>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</si>
  <si>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</si>
  <si>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</si>
  <si>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</si>
  <si>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</si>
  <si>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</si>
  <si>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</si>
  <si>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</si>
  <si>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</si>
  <si>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</si>
  <si>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</si>
  <si>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</si>
  <si>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</si>
  <si>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</si>
  <si>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</si>
  <si>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</si>
  <si>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</si>
  <si>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</si>
  <si>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</si>
  <si>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</si>
  <si>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</si>
  <si>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</si>
  <si>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</si>
  <si>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</si>
  <si>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</si>
  <si>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</si>
  <si>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</si>
  <si>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</si>
  <si>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</si>
  <si>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</si>
  <si>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</si>
  <si>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</si>
  <si>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</si>
  <si>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</si>
  <si>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</si>
  <si>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</si>
  <si>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</si>
  <si>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</si>
  <si>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</si>
  <si>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</si>
  <si>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</si>
  <si>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</si>
  <si>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</si>
  <si>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</si>
  <si>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</si>
  <si>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</si>
  <si>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</si>
  <si>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</si>
  <si>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</si>
  <si>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</si>
  <si>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</si>
  <si>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</si>
  <si>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</si>
  <si>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</si>
  <si>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</si>
  <si>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</si>
  <si>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</si>
  <si>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</si>
  <si>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</si>
  <si>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</si>
  <si>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</si>
  <si>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</si>
  <si>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</si>
  <si>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</si>
  <si>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</si>
  <si>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</si>
  <si>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</si>
  <si>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</si>
  <si>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</si>
  <si>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</si>
  <si>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</si>
  <si>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</si>
  <si>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</si>
  <si>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</si>
  <si>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</si>
  <si>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</si>
  <si>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</si>
  <si>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</si>
  <si>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</si>
  <si>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</si>
  <si>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</si>
  <si>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</si>
  <si>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</si>
  <si>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</si>
  <si>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</si>
  <si>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</si>
  <si>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</si>
  <si>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</si>
  <si>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</si>
  <si>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</si>
  <si>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</si>
  <si>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</si>
  <si>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</si>
  <si>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</si>
  <si>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</si>
  <si>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</si>
  <si>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</si>
  <si>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</si>
  <si>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</si>
  <si>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</si>
  <si>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</si>
  <si>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</si>
  <si>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</si>
  <si>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</si>
  <si>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</si>
  <si>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</si>
  <si>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</si>
  <si>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</si>
  <si>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</si>
  <si>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</si>
  <si>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</si>
  <si>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</si>
  <si>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</si>
  <si>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</si>
  <si>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</si>
  <si>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</si>
  <si>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</si>
  <si>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</si>
  <si>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</si>
  <si>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</si>
  <si>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</si>
  <si>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</si>
  <si>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</si>
  <si>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</si>
  <si>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</si>
  <si>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</si>
  <si>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</si>
  <si>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</si>
  <si>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</si>
  <si>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</si>
  <si>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</si>
  <si>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</si>
  <si>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</si>
  <si>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</si>
  <si>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</si>
  <si>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</si>
  <si>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</si>
  <si>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</si>
  <si>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</si>
  <si>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</si>
  <si>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</si>
  <si>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</si>
  <si>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</si>
  <si>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</si>
  <si>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</si>
  <si>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</si>
  <si>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</si>
  <si>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</si>
  <si>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</si>
  <si>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</si>
  <si>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</si>
  <si>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</si>
  <si>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</si>
  <si>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</si>
  <si>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</si>
  <si>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</si>
  <si>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</si>
  <si>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</si>
  <si>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</si>
  <si>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</si>
  <si>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</si>
  <si>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</si>
  <si>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</si>
  <si>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</si>
  <si>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</si>
  <si>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</si>
  <si>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</si>
  <si>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</si>
  <si>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</si>
  <si>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</si>
  <si>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</si>
  <si>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</si>
  <si>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</si>
  <si>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</si>
  <si>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</si>
  <si>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</si>
  <si>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</si>
  <si>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</si>
  <si>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</si>
  <si>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</si>
  <si>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</si>
  <si>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</si>
  <si>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</si>
  <si>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</si>
  <si>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</si>
  <si>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</si>
  <si>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</si>
  <si>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</si>
  <si>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</si>
  <si>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</si>
  <si>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</si>
  <si>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</si>
  <si>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</si>
  <si>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</si>
  <si>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</si>
  <si>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</si>
  <si>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</si>
  <si>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</si>
  <si>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</si>
  <si>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</si>
  <si>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</si>
  <si>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</si>
  <si>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</si>
  <si>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</si>
  <si>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</si>
  <si>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</si>
  <si>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</si>
  <si>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</si>
  <si>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</si>
  <si>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</si>
  <si>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</si>
  <si>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</si>
  <si>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</si>
  <si>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</si>
  <si>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</si>
  <si>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</si>
  <si>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</si>
  <si>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</si>
  <si>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</si>
  <si>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</si>
  <si>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</si>
  <si>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</si>
  <si>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</si>
  <si>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</si>
  <si>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</si>
  <si>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</si>
  <si>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</si>
  <si>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</si>
  <si>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</si>
  <si>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</si>
  <si>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</si>
  <si>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</si>
  <si>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</si>
  <si>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</si>
  <si>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</si>
  <si>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</si>
  <si>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</si>
  <si>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</si>
  <si>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</si>
  <si>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</si>
  <si>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</si>
  <si>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</si>
  <si>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</si>
  <si>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</si>
  <si>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</si>
  <si>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</si>
  <si>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</si>
  <si>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</si>
  <si>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</si>
  <si>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</si>
  <si>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</si>
  <si>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</si>
  <si>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</si>
  <si>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</si>
  <si>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</si>
  <si>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</si>
  <si>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</si>
  <si>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</si>
  <si>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</si>
  <si>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</si>
  <si>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</si>
  <si>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</si>
  <si>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</si>
  <si>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</si>
  <si>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</si>
  <si>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</si>
  <si>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</si>
  <si>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</si>
  <si>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</si>
  <si>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</si>
  <si>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</si>
  <si>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</si>
  <si>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</si>
  <si>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</si>
  <si>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</si>
  <si>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</si>
  <si>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</si>
  <si>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</si>
  <si>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</si>
  <si>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</si>
  <si>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</si>
  <si>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</si>
  <si>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</si>
  <si>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</si>
  <si>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</si>
  <si>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</si>
  <si>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</si>
  <si>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</si>
  <si>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</si>
  <si>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</si>
  <si>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</si>
  <si>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</si>
  <si>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</si>
  <si>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</si>
  <si>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</si>
  <si>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</si>
  <si>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</si>
  <si>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</si>
  <si>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</si>
  <si>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</si>
  <si>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</si>
  <si>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</si>
  <si>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</si>
  <si>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</si>
  <si>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</si>
  <si>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</si>
  <si>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</si>
  <si>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</si>
  <si>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</si>
  <si>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</si>
  <si>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</si>
  <si>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</si>
  <si>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</si>
  <si>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</si>
  <si>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</si>
  <si>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</si>
  <si>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</si>
  <si>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</si>
  <si>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</si>
  <si>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</si>
  <si>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</si>
  <si>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</si>
  <si>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</si>
  <si>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</si>
  <si>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</si>
  <si>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</si>
  <si>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</si>
  <si>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</si>
  <si>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</si>
  <si>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</si>
  <si>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</si>
  <si>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</si>
  <si>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</si>
  <si>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</si>
  <si>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</si>
  <si>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</si>
  <si>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</si>
  <si>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</si>
  <si>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</si>
  <si>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</si>
  <si>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</si>
  <si>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</si>
  <si>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</si>
  <si>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</si>
  <si>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</si>
  <si>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</si>
  <si>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</si>
  <si>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</si>
  <si>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</si>
  <si>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</si>
  <si>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</si>
  <si>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</si>
  <si>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</si>
  <si>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</si>
  <si>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</si>
  <si>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</si>
  <si>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</si>
  <si>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</si>
  <si>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</si>
  <si>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</si>
  <si>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</si>
  <si>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</si>
  <si>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</si>
  <si>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</si>
  <si>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</si>
  <si>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</si>
  <si>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</si>
  <si>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</si>
  <si>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</si>
  <si>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</si>
  <si>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</si>
  <si>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</si>
  <si>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</si>
  <si>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</si>
  <si>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</si>
  <si>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</si>
  <si>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</si>
  <si>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</si>
  <si>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</si>
  <si>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</si>
  <si>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</si>
  <si>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</si>
  <si>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</si>
  <si>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</si>
  <si>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</si>
  <si>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</si>
  <si>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</si>
  <si>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</si>
  <si>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</si>
  <si>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</si>
  <si>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</si>
  <si>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</si>
  <si>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</si>
  <si>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</si>
  <si>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</si>
  <si>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</si>
  <si>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</si>
  <si>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</si>
  <si>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</si>
  <si>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</si>
  <si>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</si>
  <si>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</si>
  <si>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</si>
  <si>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</si>
  <si>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</si>
  <si>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</si>
  <si>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</si>
  <si>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</si>
  <si>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</si>
  <si>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</si>
  <si>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</si>
  <si>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</si>
  <si>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</si>
  <si>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</si>
  <si>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</si>
  <si>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</si>
  <si>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</si>
  <si>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</si>
  <si>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</si>
  <si>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</si>
  <si>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</si>
  <si>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</si>
  <si>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</si>
  <si>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</si>
  <si>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</si>
  <si>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</si>
  <si>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</si>
  <si>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</si>
  <si>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</si>
  <si>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</si>
  <si>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</si>
  <si>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</si>
  <si>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</si>
  <si>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</si>
  <si>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</si>
  <si>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</si>
  <si>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</si>
  <si>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</si>
  <si>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</si>
  <si>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</si>
  <si>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</si>
  <si>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</si>
  <si>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</si>
  <si>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</si>
  <si>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</si>
  <si>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</si>
  <si>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</si>
  <si>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</si>
  <si>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</si>
  <si>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</si>
  <si>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</si>
  <si>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</si>
  <si>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</si>
  <si>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</si>
  <si>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</si>
  <si>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</si>
  <si>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</si>
  <si>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</si>
  <si>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</si>
  <si>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</si>
  <si>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</si>
  <si>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</si>
  <si>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</si>
  <si>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</si>
  <si>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</si>
  <si>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</si>
  <si>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</si>
  <si>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</si>
  <si>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</si>
  <si>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</si>
  <si>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</si>
  <si>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</si>
  <si>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</si>
  <si>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</si>
  <si>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</si>
  <si>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</si>
  <si>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</si>
  <si>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</si>
  <si>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</si>
  <si>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</si>
  <si>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</si>
  <si>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</si>
  <si>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</si>
  <si>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</si>
  <si>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</si>
  <si>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</si>
  <si>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</si>
  <si>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</si>
  <si>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</si>
  <si>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</si>
  <si>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</si>
  <si>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</si>
  <si>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</si>
  <si>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</si>
  <si>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</si>
  <si>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</si>
  <si>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</si>
  <si>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</si>
  <si>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</si>
  <si>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</si>
  <si>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</si>
  <si>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</si>
  <si>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</si>
  <si>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</si>
  <si>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</si>
  <si>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</si>
  <si>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</si>
  <si>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</si>
  <si>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</si>
  <si>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</si>
  <si>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</si>
  <si>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</si>
  <si>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</si>
  <si>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</si>
  <si>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</si>
  <si>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</si>
  <si>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</si>
  <si>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</si>
  <si>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</si>
  <si>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</si>
  <si>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</si>
  <si>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</si>
  <si>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</si>
  <si>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</si>
  <si>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</si>
  <si>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</si>
  <si>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</si>
  <si>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</si>
  <si>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</si>
  <si>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</si>
  <si>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</si>
  <si>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</si>
  <si>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</si>
  <si>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</si>
  <si>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</si>
  <si>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</si>
  <si>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</si>
  <si>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</si>
  <si>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</si>
  <si>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</si>
  <si>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</si>
  <si>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</si>
  <si>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</si>
  <si>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</si>
  <si>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</si>
  <si>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</si>
  <si>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</si>
  <si>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</si>
  <si>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</si>
  <si>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</si>
  <si>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</si>
  <si>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</si>
  <si>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</si>
  <si>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</si>
  <si>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</si>
  <si>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</si>
  <si>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</si>
  <si>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</si>
  <si>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</si>
  <si>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</si>
  <si>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</si>
  <si>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</si>
  <si>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</si>
  <si>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</si>
  <si>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</si>
  <si>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</si>
  <si>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</si>
  <si>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</si>
  <si>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</si>
  <si>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</si>
  <si>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</si>
  <si>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</si>
  <si>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</si>
  <si>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</si>
  <si>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</si>
  <si>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</si>
  <si>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</si>
  <si>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</si>
  <si>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</si>
  <si>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</si>
  <si>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</si>
  <si>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</si>
  <si>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</si>
  <si>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</si>
  <si>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</si>
  <si>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</si>
  <si>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</si>
  <si>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</si>
  <si>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</si>
  <si>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</si>
  <si>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</si>
  <si>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</si>
  <si>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</si>
  <si>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</si>
  <si>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</si>
  <si>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</si>
  <si>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</si>
  <si>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</si>
  <si>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</si>
  <si>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</si>
  <si>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</si>
  <si>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</si>
  <si>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</si>
  <si>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</si>
  <si>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</si>
  <si>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</si>
  <si>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</si>
  <si>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</si>
  <si>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</si>
  <si>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</si>
  <si>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</si>
  <si>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</si>
  <si>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</si>
  <si>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</si>
  <si>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</si>
  <si>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</si>
  <si>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</si>
  <si>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</si>
  <si>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</si>
  <si>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</si>
  <si>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</si>
  <si>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</si>
  <si>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</si>
  <si>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</si>
  <si>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</si>
  <si>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</si>
  <si>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</si>
  <si>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</si>
  <si>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</si>
  <si>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</si>
  <si>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</si>
  <si>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</si>
  <si>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</si>
  <si>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</si>
  <si>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</si>
  <si>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</si>
  <si>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</si>
  <si>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</si>
  <si>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</si>
  <si>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</si>
  <si>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</si>
  <si>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</si>
  <si>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</si>
  <si>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</si>
  <si>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</si>
  <si>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</si>
  <si>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</si>
  <si>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</si>
  <si>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</si>
  <si>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</si>
  <si>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</si>
  <si>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</si>
  <si>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</si>
  <si>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</si>
  <si>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</si>
  <si>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</si>
  <si>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</si>
  <si>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</si>
  <si>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</si>
  <si>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</si>
  <si>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</si>
  <si>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</si>
  <si>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</si>
  <si>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</si>
  <si>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</si>
  <si>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</si>
  <si>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</si>
  <si>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</si>
  <si>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</si>
  <si>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</si>
  <si>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</si>
  <si>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</si>
  <si>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</si>
  <si>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</si>
  <si>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</si>
  <si>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</si>
  <si>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</si>
  <si>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</si>
  <si>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</si>
  <si>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</si>
  <si>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</si>
  <si>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</si>
  <si>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</si>
  <si>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</si>
  <si>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</si>
  <si>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</si>
  <si>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</si>
  <si>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</si>
  <si>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</si>
  <si>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</si>
  <si>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</si>
  <si>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</si>
  <si>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</si>
  <si>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</si>
  <si>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</si>
  <si>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</si>
  <si>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</si>
  <si>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</si>
  <si>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</si>
  <si>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</si>
  <si>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</si>
  <si>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</si>
  <si>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</si>
  <si>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</si>
  <si>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</si>
  <si>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</si>
  <si>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</si>
  <si>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</si>
  <si>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</si>
  <si>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</si>
  <si>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</si>
  <si>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</si>
  <si>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</si>
  <si>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</si>
  <si>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</si>
  <si>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</si>
  <si>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</si>
  <si>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</si>
  <si>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</si>
  <si>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</si>
  <si>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</si>
  <si>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</si>
  <si>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</si>
  <si>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</si>
  <si>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</si>
  <si>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</si>
  <si>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</si>
  <si>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</si>
  <si>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</si>
  <si>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</si>
  <si>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</si>
  <si>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</si>
  <si>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</si>
  <si>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</si>
  <si>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</si>
  <si>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</si>
  <si>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</si>
  <si>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</si>
  <si>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</si>
  <si>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</si>
  <si>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</si>
  <si>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</si>
  <si>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</si>
  <si>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</si>
  <si>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</si>
  <si>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</si>
  <si>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</si>
  <si>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</si>
  <si>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</si>
  <si>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</si>
  <si>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</si>
  <si>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</si>
  <si>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</si>
  <si>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</si>
  <si>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</si>
  <si>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</si>
  <si>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</si>
  <si>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</si>
  <si>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</si>
  <si>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</si>
  <si>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</si>
  <si>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</si>
  <si>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</si>
  <si>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</si>
  <si>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</si>
  <si>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</si>
  <si>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</si>
  <si>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</si>
  <si>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</si>
  <si>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</si>
  <si>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</si>
  <si>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</si>
  <si>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</si>
  <si>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</si>
  <si>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</si>
  <si>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</si>
  <si>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</si>
  <si>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</si>
  <si>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</si>
  <si>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</si>
  <si>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</si>
  <si>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</si>
  <si>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</si>
  <si>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</si>
  <si>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</si>
  <si>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</si>
  <si>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</si>
  <si>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</si>
  <si>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</si>
  <si>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</si>
  <si>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</si>
  <si>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</si>
  <si>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</si>
  <si>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</si>
  <si>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</si>
  <si>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</si>
  <si>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</si>
  <si>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</si>
  <si>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</si>
  <si>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</si>
  <si>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</si>
  <si>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</si>
  <si>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</si>
  <si>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</si>
  <si>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</si>
  <si>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</si>
  <si>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</si>
  <si>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</si>
  <si>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</si>
  <si>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</si>
  <si>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</si>
  <si>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</si>
  <si>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</si>
  <si>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</si>
  <si>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</si>
  <si>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</si>
  <si>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</si>
  <si>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</si>
  <si>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</si>
  <si>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</si>
  <si>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</si>
  <si>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</si>
  <si>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</si>
  <si>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</si>
  <si>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</si>
  <si>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</si>
  <si>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</si>
  <si>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</si>
  <si>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</si>
  <si>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</si>
  <si>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</si>
  <si>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</si>
  <si>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</si>
  <si>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</si>
  <si>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</si>
  <si>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</si>
  <si>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</si>
  <si>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</si>
  <si>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</si>
  <si>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</si>
  <si>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</si>
  <si>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</si>
  <si>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</si>
  <si>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</si>
  <si>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</si>
  <si>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</si>
  <si>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</si>
  <si>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</si>
  <si>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</si>
  <si>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</si>
  <si>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</si>
  <si>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</si>
  <si>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</si>
  <si>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</si>
  <si>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</si>
  <si>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</si>
  <si>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</si>
  <si>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</si>
  <si>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</si>
  <si>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</si>
  <si>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</si>
  <si>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</si>
  <si>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</si>
  <si>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</si>
  <si>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</si>
  <si>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</si>
  <si>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</si>
  <si>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</si>
  <si>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</si>
  <si>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</si>
  <si>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</si>
  <si>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</si>
  <si>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</si>
  <si>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</si>
  <si>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</si>
  <si>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</si>
  <si>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</si>
  <si>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</si>
  <si>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</si>
  <si>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</si>
  <si>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</si>
  <si>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</si>
  <si>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</si>
  <si>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</si>
  <si>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</si>
  <si>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</si>
  <si>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</si>
  <si>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</si>
  <si>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</si>
  <si>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</si>
  <si>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</si>
  <si>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</si>
  <si>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</si>
  <si>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</si>
  <si>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</si>
  <si>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</si>
  <si>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</si>
  <si>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</si>
  <si>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</si>
  <si>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</si>
  <si>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</si>
  <si>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</si>
  <si>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</si>
  <si>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</si>
  <si>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</si>
  <si>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</si>
  <si>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</si>
  <si>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</si>
  <si>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PCM-20251109-00002262</t>
  </si>
  <si>
    <t>EM Team moved ETA: 35 min</t>
  </si>
  <si>
    <t>PCM-20251109-00001535</t>
  </si>
  <si>
    <t>Site again down at 2025-11-09 18:39:21 / Site located inside soudah park access issue // Team tried to grant access for alsouda , but its closed , tomorrow at 8:00 am he will be at site</t>
  </si>
  <si>
    <t>PCM-20251110-00000003</t>
  </si>
  <si>
    <t>Site located inside technical college access not available this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</si>
</sst>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9" totalsRowShown="0" headerRowDxfId="31" dataDxfId="30" headerRowBorderDxfId="28" tableBorderDxfId="29">
  <autoFilter ref="A1:L2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6" ca="1" si="0">IFERROR(NOW()-F2,"")</f>
        <v>308.07400034722377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45971.02242627315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45971.02242627315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45971.02242627315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45971.02242627315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45971.02242627315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45971.02242627315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45971.02242627315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45971.02242627315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45971.02242627315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45971.02242627315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45971.02242627315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45971.02242627315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45971.02242627315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45971.02242627315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ref="G17:G48" ca="1" si="1">IFERROR(NOW()-F17,"")</f>
        <v>45971.02242627315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45971.02242627315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45971.02242627315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45971.02242627315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45971.02242627315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45971.02242627315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45971.02242627315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45971.02242627315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45971.02242627315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45971.02242627315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45971.02242627315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45971.02242627315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45971.02242627315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45971.02242627315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45971.02242627315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45971.02242627315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45971.02242627315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45971.02242627315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45971.02242627315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45971.02242627315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45971.02242627315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45971.02242627315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45971.02242627315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45971.02242627315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45971.02242627315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45971.02242627315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45971.02242627315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45971.02242627315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45971.02242627315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45971.02242627315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45971.02242627315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45971.02242627315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ref="G49:G80" ca="1" si="2">IFERROR(NOW()-F49,"")</f>
        <v>45971.02242627315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45971.02242627315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45971.02242627315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45971.02242627315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45971.02242627315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45971.02242627315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45971.02242627315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45971.02242627315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45971.02242627315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45971.02242627315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45971.02242627315</v>
      </c>
      <c r="H59" s="111"/>
      <c r="I59" s="109" t="str">
        <f>IFERROR(VLOOKUP(D59,DB!A:F,6,0),"")</f>
        <v/>
      </c>
      <c r="J59" s="109" t="str">
        <f>IFERROR(VLOOKUP(D59,DB!A:G,7,0),"")</f>
        <v/>
      </c>
      <c r="K59" s="113"/>
      <c r="L59" s="114" t="str">
        <f>IFERROR(VLOOKUP(D59,DB!A:I,9,0),"")</f>
        <v/>
      </c>
    </row>
    <row r="60" spans="1:12" ht="15" customHeight="1">
      <c r="A60" s="117"/>
      <c r="B60" s="118" t="str">
        <f>IFERROR(VLOOKUP(D60,DB!A:K,11,0),"")</f>
        <v/>
      </c>
      <c r="C60" s="118"/>
      <c r="D60" s="118"/>
      <c r="E60" s="119"/>
      <c r="F60" s="120"/>
      <c r="G60" s="121">
        <f t="shared" ca="1" si="2"/>
        <v>45971.02242627315</v>
      </c>
      <c r="H60" s="120"/>
      <c r="I60" s="118" t="str">
        <f>IFERROR(VLOOKUP(D60,DB!A:F,6,0),"")</f>
        <v/>
      </c>
      <c r="J60" s="118" t="str">
        <f>IFERROR(VLOOKUP(D60,DB!A:G,7,0),"")</f>
        <v/>
      </c>
      <c r="K60" s="122"/>
      <c r="L60" s="123" t="str">
        <f>IFERROR(VLOOKUP(D60,DB!A:I,9,0),"")</f>
        <v/>
      </c>
    </row>
  </sheetData>
  <customSheetViews>
    <customSheetView guid="{F6042A99-DD27-4453-835D-0834D95730CC}" filter="1" showAutoFilter="1">
      <pageMargins left="0" right="0" top="0" bottom="0" header="0" footer="0"/>
      <autoFilter ref="B1:M1" xr:uid="{E30A620A-3905-4590-BC61-80AEA605A36A}"/>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146.02258831018844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45971.02242627315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45971.02242627315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45971.02242627315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45971.02242627315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45971.02242627315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45971.02242627315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45971.02242627315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45971.02242627315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45971.02242627315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45971.02242627315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45971.02242627315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45971.02242627315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45971.02242627315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45971.02242627315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45971.02242627315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45971.02242627315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45971.02242627315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45971.02242627315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45971.02242627315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45971.02242627315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45971.02242627315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45971.02242627315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45971.02242627315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45971.02242627315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45971.02242627315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45971.02242627315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45971.02242627315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45971.02242627315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45971.02242627315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45971.02242627315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45971.02242627315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45971.02242627315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45971.02242627315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45971.02242627315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45971.02242627315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45971.02242627315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45971.02242627315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45971.02242627315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45971.02242627315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45971.02242627315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45971.02242627315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45971.02242627315</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45971.02242627315</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45971.02242627315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45971.02242627315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45971.02242627315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45971.02242627315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45971.02242627315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45971.02242627315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45971.02242627315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45971.02242627315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45971.02242627315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45971.02242627315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45971.02242627315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45971.02242627315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45971.02242627315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45971.02242627315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45971.02242627315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45971.02242627315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45971.02242627315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45971.02242627315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45971.02242627315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45971.02242627315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45971.02242627315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45971.02242627315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45971.02242627315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45971.02242627315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45971.02242627315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45971.02242627315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45971.02242627315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45971.02242627315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45971.02242627315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45971.02242627315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45971.02242627315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45971.02242627315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45971.02242627315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45971.02242627315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45971.02242627315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45971.02242627315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45971.02242627315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45971.02242627315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45971.02242627315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45971.02242627315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45971.02242627315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45971.02242627315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45971.02242627315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45971.02242627315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45971.02242627315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45971.02242627315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45971.02242627315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45971.02242627315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45971.02242627315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45971.02242627315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45971.02242627315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45971.02242627315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45971.02242627315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45971.02242627315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45971.02242627315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45971.02242627315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45971.02242627315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45971.02242627315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45971.02242627315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45971.02242627315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45971.02242627315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45971.02242627315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45971.02242627315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45971.02242627315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45971.02242627315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45971.02242627315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45971.02242627315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45971.02242627315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45971.02242627315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45971.02242627315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45971.02242627315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45971.02242627315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45971.02242627315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45971.02242627315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45971.02242627315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45971.02242627315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45971.02242627315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45971.02242627315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45971.02242627315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45971.02242627315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45971.02242627315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45971.02242627315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45971.02242627315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45971.02242627315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45971.02242627315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45971.02242627315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45971.02242627315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45971.02242627315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45971.02242627315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45971.02242627315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45971.02242627315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45971.02242627315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45971.02242627315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45971.02242627315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45971.02242627315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45971.02242627315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45971.02242627315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45971.02242627315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45971.02242627315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45971.02242627315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45971.02242627315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45971.02242627315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45971.02242627315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45971.02242627315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45971.02242627315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45971.02242627315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45971.02242627315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45971.02242627315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45971.02242627315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45971.02242627315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45971.02242627315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45971.02242627315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45971.02242627315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45971.02242627315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45971.02242627315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45971.02242627315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45971.02242627315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45971.02242627315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45971.02242627315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45971.02242627315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45971.02242627315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45971.02242627315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45971.02242627315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45971.02242627315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45971.02242627315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45971.02242627315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45971.02242627315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45971.02242627315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45971.02242627315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45971.02242627315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45971.02242627315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45971.02242627315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45971.02242627315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45971.02242627315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45971.02242627315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45971.02242627315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45971.02242627315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45971.02242627315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45971.02242627315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45971.02242627315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45971.02242627315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45971.02242627315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45971.02242627315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45971.02242627315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45971.02242627315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45971.02242627315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45971.02242627315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45971.02242627315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45971.02242627315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45971.02242627315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45971.02242627315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45971.02242627315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45971.02242627315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45971.02242627315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45971.02242627315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45971.02242627315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45971.02242627315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45971.02242627315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45971.02242627315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45971.02242627315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45971.02242627315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45971.02242627315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45971.02242627315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45971.02242627315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45971.02242627315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45971.02242627315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45971.02242627315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45971.02242627315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45971.02242627315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45971.02242627315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45971.02242627315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45971.02242627315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45971.02242627315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45971.02242627315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45971.02242627315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45971.02242627315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45971.02242627315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45971.02242627315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45971.02242627315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45971.02242627315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45971.02242627315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45971.02242627315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45971.02242627315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45971.02242627315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45971.02242627315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45971.02242627315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45971.02242627315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45971.02242627315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45971.02242627315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45971.02242627315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45971.02242627315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45971.02242627315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45971.02242627315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45971.02242627315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45971.02242627315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45971.02242627315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45971.02242627315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45971.02242627315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45971.02242627315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45971.02242627315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45971.02242627315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45971.02242627315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45971.02242627315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45971.02242627315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45971.02242627315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45971.02242627315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45971.02242627315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45971.02242627315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45971.02242627315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45971.02242627315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45971.02242627315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45971.02242627315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45971.02242627315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45971.02242627315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45971.02242627315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45971.02242627315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45971.02242627315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45971.02242627315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45971.02242627315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45971.02242627315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45971.02242627315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45971.02242627315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45971.02242627315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45971.02242627315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45971.02242627315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45971.02242627315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45971.02242627315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45971.02242627315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45971.02242627315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45971.02242627315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45971.02242627315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45971.02242627315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45971.02242627315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45971.02242627315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45971.02242627315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45971.02242627315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45971.02242627315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45971.02242627315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45971.02242627315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45971.02242627315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45971.02242627315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45971.02242627315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45971.02242627315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45971.02242627315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45971.02242627315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45971.02242627315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45971.02242627315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45971.02242627315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45971.02242627315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45971.02242627315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45971.02242627315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45971.02242627315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45971.02242627315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45971.02242627315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45971.02242627315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45971.02242627315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45971.02242627315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45971.02242627315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45971.02242627315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45971.02242627315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45971.02242627315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45971.02242627315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45971.02242627315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45971.02242627315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45971.02242627315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45971.02242627315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45971.02242627315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45971.02242627315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45971.02242627315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45971.02242627315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45971.02242627315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45971.02242627315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45971.02242627315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45971.02242627315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45971.02242627315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45971.02242627315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45971.02242627315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45971.02242627315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45971.02242627315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45971.02242627315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45971.02242627315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45971.02242627315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45971.02242627315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45971.02242627315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45971.02242627315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45971.02242627315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45971.02242627315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45971.02242627315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45971.02242627315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45971.02242627315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45971.02242627315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45971.02242627315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45971.02242627315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45971.02242627315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45971.02242627315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45971.02242627315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45971.02242627315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45971.02242627315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45971.02242627315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45971.02242627315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45971.02242627315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45971.02242627315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45971.02242627315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45971.02242627315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45971.02242627315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45971.02242627315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45971.02242627315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45971.02242627315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45971.02242627315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45971.02242627315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45971.02242627315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45971.02242627315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45971.02242627315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45971.02242627315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45971.02242627315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45971.02242627315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45971.02242627315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45971.02242627315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45971.02242627315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45971.02242627315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45971.02242627315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45971.02242627315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45971.02242627315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45971.02242627315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45971.02242627315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45971.02242627315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45971.02242627315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45971.02242627315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45971.02242627315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45971.02242627315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45971.02242627315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45971.02242627315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45971.02242627315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45971.02242627315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45971.02242627315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45971.02242627315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45971.02242627315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45971.02242627315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45971.02242627315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45971.02242627315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45971.02242627315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45971.02242627315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45971.02242627315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45971.02242627315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45971.02242627315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45971.02242627315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45971.02242627315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45971.02242627315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45971.02242627315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45971.02242627315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45971.02242627315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45971.02242627315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45971.02242627315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45971.02242627315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45971.02242627315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45971.02242627315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45971.02242627315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45971.02242627315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45971.02242627315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45971.02242627315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45971.02242627315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45971.02242627315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45971.02242627315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45971.02242627315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45971.02242627315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45971.02242627315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45971.02242627315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45971.02242627315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45971.02242627315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45971.02242627315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45971.02242627315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45971.02242627315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45971.02242627315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45971.02242627315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45971.02242627315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45971.02242627315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45971.02242627315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45971.02242627315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45971.02242627315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45971.02242627315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45971.02242627315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45971.02242627315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45971.02242627315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45971.02242627315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45971.02242627315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45971.02242627315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45971.02242627315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45971.02242627315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45971.02242627315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45971.02242627315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45971.02242627315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45971.02242627315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45971.02242627315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45971.02242627315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45971.02242627315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45971.02242627315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45971.02242627315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45971.02242627315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45971.02242627315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45971.02242627315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45971.02242627315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45971.02242627315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45971.02242627315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45971.02242627315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45971.02242627315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45971.02242627315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45971.02242627315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45971.02242627315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45971.02242627315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45971.02242627315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45971.02242627315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45971.02242627315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45971.02242627315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45971.02242627315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45971.02242627315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45971.02242627315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45971.02242627315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45971.02242627315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45971.02242627315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45971.02242627315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45971.02242627315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45971.02242627315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45971.02242627315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45971.02242627315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45971.02242627315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45971.02242627315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45971.02242627315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45971.02242627315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45971.02242627315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45971.02242627315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45971.02242627315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45971.02242627315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45971.02242627315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45971.02242627315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45971.02242627315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45971.02242627315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45971.02242627315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45971.02242627315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45971.02242627315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45971.02242627315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45971.02242627315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45971.02242627315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45971.02242627315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45971.02242627315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45971.02242627315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45971.02242627315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45971.02242627315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45971.02242627315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45971.02242627315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45971.02242627315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45971.02242627315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45971.02242627315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45971.02242627315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45971.02242627315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45971.02242627315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45971.02242627315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45971.02242627315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45971.02242627315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45971.02242627315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45971.02242627315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45971.02242627315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45971.02242627315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45971.02242627315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45971.02242627315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45971.02242627315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45971.02242627315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45971.02242627315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45971.02242627315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45971.02242627315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45971.02242627315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45971.02242627315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45971.02242627315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45971.02242627315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45971.02242627315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45971.02242627315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45971.02242627315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45971.02242627315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45971.02242627315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45971.02242627315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45971.02242627315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45971.02242627315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45971.02242627315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45971.02242627315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45971.02242627315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45971.02242627315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45971.02242627315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45971.02242627315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45971.02242627315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45971.02242627315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45971.02242627315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45971.02242627315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45971.02242627315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45971.02242627315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45971.02242627315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45971.02242627315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45971.02242627315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45971.02242627315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45971.02242627315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45971.02242627315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45971.02242627315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45971.02242627315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45971.02242627315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45971.02242627315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45971.02242627315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45971.02242627315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45971.02242627315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45971.02242627315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45971.02242627315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45971.02242627315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45971.02242627315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45971.02242627315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45971.02242627315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45971.02242627315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45971.02242627315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45971.02242627315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45971.02242627315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45971.02242627315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45971.02242627315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45971.02242627315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45971.02242627315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45971.02242627315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45971.02242627315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45971.02242627315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45971.02242627315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45971.02242627315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45971.02242627315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45971.02242627315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45971.02242627315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45971.02242627315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45971.02242627315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45971.02242627315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45971.02242627315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45971.02242627315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45971.02242627315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45971.02242627315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45971.02242627315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45971.02242627315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45971.02242627315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45971.02242627315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45971.02242627315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45971.02242627315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45971.02242627315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45971.02242627315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45971.02242627315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45971.02242627315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45971.02242627315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45971.02242627315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45971.02242627315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45971.02242627315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45971.02242627315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45971.02242627315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45971.02242627315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45971.02242627315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45971.02242627315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45971.02242627315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45971.02242627315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45971.02242627315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45971.02242627315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45971.02242627315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45971.02242627315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45971.02242627315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45971.02242627315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45971.02242627315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45971.02242627315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45971.02242627315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45971.02242627315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45971.02242627315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45971.02242627315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45971.02242627315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45971.02242627315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45971.02242627315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45971.02242627315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45971.02242627315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45971.02242627315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45971.02242627315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45971.02242627315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45971.02242627315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45971.02242627315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45971.02242627315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45971.02242627315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45971.02242627315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45971.02242627315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45971.02242627315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45971.02242627315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45971.02242627315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45971.02242627315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45971.02242627315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45971.02242627315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45971.02242627315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45971.02242627315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45971.02242627315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45971.02242627315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45971.02242627315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45971.02242627315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45971.02242627315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45971.02242627315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45971.02242627315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45971.02242627315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45971.02242627315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45971.02242627315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45971.02242627315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45971.02242627315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45971.02242627315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45971.02242627315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45971.02242627315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45971.02242627315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45971.02242627315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45971.02242627315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45971.02242627315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45971.02242627315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45971.02242627315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45971.02242627315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45971.02242627315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45971.02242627315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45971.02242627315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45971.02242627315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45971.02242627315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45971.02242627315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45971.02242627315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45971.02242627315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45971.02242627315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45971.02242627315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45971.02242627315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45971.02242627315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45971.02242627315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45971.02242627315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45971.02242627315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45971.02242627315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45971.02242627315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45971.02242627315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45971.02242627315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45971.02242627315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45971.02242627315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45971.02242627315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45971.02242627315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45971.02242627315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45971.02242627315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45971.02242627315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45971.02242627315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45971.02242627315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45971.02242627315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45971.02242627315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45971.02242627315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45971.02242627315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45971.02242627315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45971.02242627315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45971.02242627315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45971.02242627315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45971.02242627315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45971.02242627315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45971.02242627315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45971.02242627315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45971.02242627315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45971.02242627315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45971.02242627315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45971.02242627315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45971.02242627315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45971.02242627315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45971.02242627315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45971.02242627315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45971.02242627315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45971.02242627315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45971.02242627315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45971.02242627315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45971.02242627315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45971.02242627315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45971.02242627315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45971.02242627315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45971.02242627315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45971.02242627315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45971.02242627315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45971.02242627315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45971.02242627315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45971.02242627315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45971.02242627315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45971.02242627315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45971.02242627315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45971.02242627315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45971.02242627315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45971.02242627315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45971.02242627315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45971.02242627315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45971.02242627315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45971.02242627315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45971.02242627315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45971.02242627315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45971.02242627315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45971.02242627315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45971.02242627315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45971.02242627315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45971.02242627315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45971.02242627315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45971.02242627315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45971.02242627315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45971.02242627315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45971.02242627315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45971.02242627315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45971.02242627315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45971.02242627315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45971.02242627315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45971.02242627315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45971.02242627315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45971.02242627315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45971.02242627315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45971.02242627315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45971.02242627315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45971.02242627315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45971.02242627315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45971.02242627315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45971.02242627315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45971.02242627315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45971.02242627315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45971.02242627315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45971.02242627315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45971.02242627315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45971.02242627315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45971.02242627315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45971.02242627315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45971.02242627315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45971.02242627315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45971.02242627315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45971.02242627315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45971.02242627315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45971.02242627315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45971.02242627315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45971.02242627315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45971.02242627315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45971.02242627315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45971.02242627315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45971.02242627315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45971.02242627315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45971.02242627315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45971.02242627315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45971.02242627315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45971.02242627315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45971.02242627315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45971.02242627315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45971.02242627315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45971.02242627315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45971.02242627315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45971.02242627315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45971.02242627315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45971.02242627315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45971.02242627315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45971.02242627315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45971.02242627315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45971.02242627315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45971.02242627315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45971.02242627315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45971.02242627315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45971.02242627315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45971.02242627315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45971.02242627315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45971.02242627315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45971.02242627315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45971.02242627315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45971.02242627315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45971.02242627315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45971.02242627315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45971.02242627315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45971.02242627315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45971.02242627315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45971.02242627315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45971.02242627315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45971.02242627315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45971.02242627315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45971.02242627315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45971.02242627315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45971.02242627315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45971.02242627315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45971.02242627315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45971.02242627315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45971.02242627315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45971.02242627315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45971.02242627315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45971.02242627315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45971.02242627315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45971.02242627315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45971.02242627315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45971.02242627315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45971.02242627315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45971.02242627315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45971.02242627315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45971.02242627315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45971.02242627315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45971.02242627315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45971.02242627315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45971.02242627315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45971.02242627315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45971.02242627315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45971.02242627315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45971.02242627315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45971.02242627315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45971.02242627315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45971.02242627315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45971.02242627315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45971.02242627315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45971.02242627315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45971.02242627315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45971.02242627315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45971.02242627315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45971.02242627315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45971.02242627315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45971.02242627315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45971.02242627315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45971.02242627315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45971.02242627315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45971.02242627315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45971.02242627315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45971.02242627315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45971.02242627315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45971.02242627315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45971.02242627315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45971.02242627315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45971.02242627315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45971.02242627315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45971.02242627315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45971.02242627315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45971.02242627315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45971.02242627315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45971.02242627315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45971.02242627315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45971.02242627315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45971.02242627315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45971.02242627315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45971.02242627315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45971.02242627315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45971.02242627315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45971.02242627315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45971.02242627315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45971.02242627315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45971.02242627315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45971.02242627315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45971.02242627315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45971.02242627315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45971.02242627315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45971.02242627315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45971.02242627315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45971.02242627315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45971.02242627315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45971.02242627315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45971.02242627315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45971.02242627315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45971.02242627315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45971.02242627315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45971.02242627315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45971.02242627315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45971.02242627315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45971.02242627315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45971.02242627315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45971.02242627315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45971.02242627315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45971.02242627315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45971.02242627315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45971.02242627315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45971.02242627315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45971.02242627315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45971.02242627315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45971.02242627315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45971.02242627315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45971.02242627315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45971.02242627315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45971.02242627315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45971.02242627315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45971.02242627315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45971.02242627315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45971.02242627315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45971.02242627315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45971.02242627315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45971.02242627315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45971.02242627315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45971.02242627315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45971.02242627315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45971.02242627315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45971.02242627315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45971.02242627315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45971.02242627315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45971.02242627315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45971.02242627315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45971.02242627315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45971.02242627315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45971.02242627315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45971.02242627315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45971.02242627315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45971.02242627315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45971.02242627315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45971.02242627315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45971.02242627315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45971.02242627315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45971.02242627315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45971.02242627315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45971.02242627315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45971.02242627315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45971.02242627315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45971.02242627315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45971.02242627315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45971.02242627315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45971.02242627315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45971.02242627315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45971.02242627315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45971.02242627315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45971.02242627315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45971.02242627315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45971.02242627315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45971.02242627315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45971.02242627315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45971.02242627315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45971.02242627315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45971.02242627315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45971.02242627315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45971.02242627315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45971.02242627315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45971.02242627315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45971.02242627315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45971.02242627315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45971.02242627315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45971.02242627315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45971.02242627315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45971.02242627315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45971.02242627315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45971.02242627315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45971.02242627315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45971.02242627315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45971.02242627315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45971.02242627315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45971.02242627315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45971.02242627315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45971.02242627315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45971.02242627315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45971.02242627315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45971.02242627315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45971.02242627315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45971.02242627315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45971.02242627315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45971.02242627315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45971.02242627315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45971.02242627315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45971.02242627315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45971.02242627315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45971.02242627315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45971.02242627315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45971.02242627315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45971.02242627315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45971.02242627315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45971.02242627315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45971.02242627315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45971.02242627315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45971.02242627315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45971.02242627315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45971.02242627315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45971.02242627315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45971.02242627315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45971.02242627315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45971.02242627315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45971.02242627315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45971.02242627315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45971.02242627315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45971.02242627315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45971.02242627315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45971.02242627315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45971.02242627315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45971.02242627315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45971.02242627315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45971.02242627315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45971.02242627315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45971.02242627315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45971.02242627315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45971.02242627315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45971.02242627315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45971.02242627315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45971.02242627315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45971.02242627315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45971.02242627315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45971.02242627315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45971.02242627315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45971.02242627315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45971.02242627315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45971.02242627315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45971.02242627315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45971.02242627315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45971.02242627315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45971.02242627315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45971.02242627315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45971.02242627315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45971.02242627315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45971.02242627315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45971.02242627315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45971.02242627315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45971.02242627315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45971.02242627315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45971.02242627315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45971.02242627315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45971.02242627315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45971.02242627315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45971.02242627315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45971.02242627315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45971.02242627315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45971.02242627315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45971.02242627315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45971.02242627315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45971.02242627315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45971.02242627315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45971.02242627315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45971.02242627315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45971.02242627315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45971.02242627315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45971.02242627315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45971.02242627315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45971.02242627315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45971.02242627315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45971.02242627315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45971.02242627315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45971.02242627315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45971.02242627315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45971.02242627315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45971.02242627315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45971.02242627315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45971.02242627315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45971.02242627315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45971.02242627315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45971.02242627315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45971.02242627315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45971.02242627315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45971.02242627315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45971.02242627315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45971.02242627315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45971.02242627315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45971.02242627315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45971.02242627315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45971.02242627315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45971.02242627315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45971.02242627315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45971.02242627315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45971.02242627315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45971.02242627315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45971.02242627315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45971.02242627315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45971.02242627315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45971.02242627315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45971.02242627315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45971.02242627315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45971.02242627315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45971.02242627315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45971.02242627315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45971.02242627315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45971.02242627315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45971.02242627315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45971.02242627315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45971.02242627315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45971.02242627315</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267.54170868055371</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3" ca="1" si="1">IFERROR(NOW()-F3,"")</f>
        <v>0.22312071759370156</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136">
        <f t="shared" ca="1" si="1"/>
        <v>45971.02242627315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45971.02242627315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45971.02242627315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45971.02242627315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45971.02242627315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45971.02242627315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45971.02242627315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45971.02242627315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45971.02242627315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45971.02242627315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45971.02242627315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45971.02242627315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45971.02242627315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45971.02242627315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45971.02242627315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45971.02242627315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45971.02242627315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45971.02242627315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45971.02242627315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45971.02242627315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ref="G24:G55" ca="1" si="2">IFERROR(NOW()-F24,"")</f>
        <v>45971.02242627315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2"/>
        <v>45971.02242627315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2"/>
        <v>45971.02242627315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45971.02242627315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45971.02242627315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45971.02242627315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45971.02242627315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45971.02242627315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45971.02242627315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45971.02242627315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45971.02242627315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45971.02242627315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45971.02242627315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45971.02242627315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45971.02242627315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45971.02242627315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45971.02242627315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45971.02242627315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45971.02242627315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45971.02242627315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45971.02242627315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45971.02242627315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45971.02242627315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45971.02242627315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45971.02242627315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45971.02242627315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45971.02242627315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45971.02242627315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45971.02242627315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45971.02242627315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45971.02242627315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45971.02242627315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ref="G56:G87" ca="1" si="3">IFERROR(NOW()-F56,"")</f>
        <v>45971.02242627315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3"/>
        <v>45971.02242627315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3"/>
        <v>45971.02242627315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45971.02242627315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45971.02242627315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45971.02242627315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45971.02242627315</v>
      </c>
      <c r="H62" s="96"/>
      <c r="I62" s="135" t="str">
        <f>IFERROR(VLOOKUP(D62,DB!A:F,6,0),"")</f>
        <v/>
      </c>
      <c r="J62" s="135"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9"/>
  <sheetViews>
    <sheetView tabSelected="1"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79.190366087961593</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44.833548958333267</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8" ca="1" si="1">IFERROR(NOW()-F4,"")</f>
        <v>22.361315162037499</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32875</v>
      </c>
      <c r="E6" s="124" t="s">
        <v>39021</v>
      </c>
      <c r="F6" s="125">
        <v>45971.000219907408</v>
      </c>
      <c r="G6" s="126">
        <f t="shared" ca="1" si="1"/>
        <v>2.2206365742022172E-2</v>
      </c>
      <c r="H6" s="125">
        <v>45970.994108796294</v>
      </c>
      <c r="I6" s="124" t="str">
        <f>IFERROR(VLOOKUP(D6,DB!A:F,6,0),"")</f>
        <v>SCECO</v>
      </c>
      <c r="J6" s="124" t="str">
        <f>IFERROR(VLOOKUP(D6,DB!A:G,7,0),"")</f>
        <v>No BB Design</v>
      </c>
      <c r="K6" s="124" t="s">
        <v>39118</v>
      </c>
      <c r="L6" s="124" t="str">
        <f>IFERROR(VLOOKUP(D6,DB!A:I,9,0),"")</f>
        <v>Latis</v>
      </c>
    </row>
    <row r="7" spans="1:13">
      <c r="A7" s="124"/>
      <c r="B7" s="124" t="str">
        <f>IFERROR(VLOOKUP(D7,DB!A:K,11,0),"")</f>
        <v/>
      </c>
      <c r="C7" s="124"/>
      <c r="D7" s="124"/>
      <c r="E7" s="124"/>
      <c r="F7" s="125"/>
      <c r="G7" s="126">
        <f t="shared" ca="1" si="1"/>
        <v>45971.02242627315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45971.02242627315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45971.02242627315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45971.02242627315</v>
      </c>
      <c r="H10" s="125"/>
      <c r="I10" s="124" t="str">
        <f>IFERROR(VLOOKUP(D10,DB!A:F,6,0),"")</f>
        <v/>
      </c>
      <c r="J10" s="124" t="str">
        <f>IFERROR(VLOOKUP(D10,DB!A:G,7,0),"")</f>
        <v/>
      </c>
      <c r="K10" s="124"/>
      <c r="L10" s="124" t="str">
        <f>IFERROR(VLOOKUP(D10,DB!A:I,9,0),"")</f>
        <v/>
      </c>
    </row>
    <row r="11" spans="1:13">
      <c r="A11" s="124"/>
      <c r="B11" s="124" t="str">
        <f>IFERROR(VLOOKUP(D11,DB!A:K,11,0),"")</f>
        <v/>
      </c>
      <c r="C11" s="124"/>
      <c r="D11" s="152"/>
      <c r="E11" s="124"/>
      <c r="F11" s="125"/>
      <c r="G11" s="126">
        <f t="shared" ca="1" si="1"/>
        <v>45971.02242627315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45971.02242627315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45971.02242627315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45971.02242627315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45971.02242627315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45971.02242627315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45971.02242627315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45971.02242627315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45971.02242627315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45971.02242627315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45971.02242627315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45971.02242627315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45971.02242627315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45971.02242627315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45971.02242627315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45971.02242627315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45971.02242627315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45971.02242627315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45971.02242627315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45971.02242627315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45971.02242627315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45971.02242627315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45971.02242627315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45971.02242627315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45971.02242627315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45971.02242627315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45971.02242627315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45971.02242627315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45971.02242627315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45971.02242627315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45971.02242627315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45971.02242627315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45971.02242627315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45971.02242627315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45971.02242627315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45971.02242627315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45971.02242627315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45971.02242627315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ref="G49:G112" ca="1" si="2">IFERROR(NOW()-F49,"")</f>
        <v>45971.02242627315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45971.02242627315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45971.02242627315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45971.02242627315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45971.02242627315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45971.02242627315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45971.02242627315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45971.02242627315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45971.02242627315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45971.02242627315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45971.02242627315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45971.02242627315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45971.02242627315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45971.02242627315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45971.02242627315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45971.02242627315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45971.02242627315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45971.02242627315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45971.02242627315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45971.02242627315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45971.02242627315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45971.02242627315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45971.02242627315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45971.02242627315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45971.02242627315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45971.02242627315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45971.02242627315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45971.02242627315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45971.02242627315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45971.02242627315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45971.02242627315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45971.02242627315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45971.02242627315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45971.02242627315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45971.02242627315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45971.02242627315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45971.02242627315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45971.02242627315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45971.02242627315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45971.02242627315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45971.02242627315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45971.02242627315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45971.02242627315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45971.02242627315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45971.02242627315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45971.02242627315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45971.02242627315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45971.02242627315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45971.02242627315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45971.02242627315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45971.02242627315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45971.02242627315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45971.02242627315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45971.02242627315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45971.02242627315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45971.02242627315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45971.02242627315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45971.02242627315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45971.02242627315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45971.02242627315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45971.02242627315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45971.02242627315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45971.02242627315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45971.02242627315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ref="G113:G176" ca="1" si="3">IFERROR(NOW()-F113,"")</f>
        <v>45971.02242627315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45971.02242627315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45971.02242627315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45971.02242627315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45971.02242627315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45971.02242627315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45971.02242627315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45971.02242627315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45971.02242627315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45971.02242627315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45971.02242627315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45971.02242627315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45971.02242627315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45971.02242627315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45971.02242627315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45971.02242627315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45971.02242627315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45971.02242627315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45971.02242627315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45971.02242627315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45971.02242627315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45971.02242627315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45971.02242627315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45971.02242627315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45971.02242627315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45971.02242627315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45971.02242627315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45971.02242627315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45971.02242627315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45971.02242627315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45971.02242627315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45971.02242627315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45971.02242627315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45971.02242627315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45971.02242627315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45971.02242627315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45971.02242627315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45971.02242627315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45971.02242627315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45971.02242627315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45971.02242627315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45971.02242627315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45971.02242627315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45971.02242627315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45971.02242627315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45971.02242627315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45971.02242627315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45971.02242627315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45971.02242627315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45971.02242627315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45971.02242627315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45971.02242627315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45971.02242627315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45971.02242627315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45971.02242627315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45971.02242627315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45971.02242627315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45971.02242627315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45971.02242627315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45971.02242627315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45971.02242627315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45971.02242627315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45971.02242627315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45971.02242627315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ref="G177:G240" ca="1" si="4">IFERROR(NOW()-F177,"")</f>
        <v>45971.02242627315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45971.02242627315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45971.02242627315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45971.02242627315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45971.02242627315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45971.02242627315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45971.02242627315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45971.02242627315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45971.02242627315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45971.02242627315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45971.02242627315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45971.02242627315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45971.02242627315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45971.02242627315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45971.02242627315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45971.02242627315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45971.02242627315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45971.02242627315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45971.02242627315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45971.02242627315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45971.02242627315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45971.02242627315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45971.02242627315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45971.02242627315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45971.02242627315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45971.02242627315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45971.02242627315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45971.02242627315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45971.02242627315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45971.02242627315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45971.02242627315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45971.02242627315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45971.02242627315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45971.02242627315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45971.02242627315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45971.02242627315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45971.02242627315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45971.02242627315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45971.02242627315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45971.02242627315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45971.02242627315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45971.02242627315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45971.02242627315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45971.02242627315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45971.02242627315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45971.02242627315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45971.02242627315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45971.02242627315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45971.02242627315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45971.02242627315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45971.02242627315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45971.02242627315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45971.02242627315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45971.02242627315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45971.02242627315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45971.02242627315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45971.02242627315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45971.02242627315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45971.02242627315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45971.02242627315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45971.02242627315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45971.02242627315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45971.02242627315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45971.02242627315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ref="G241:G304" ca="1" si="5">IFERROR(NOW()-F241,"")</f>
        <v>45971.02242627315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45971.02242627315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45971.02242627315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45971.02242627315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45971.02242627315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45971.02242627315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45971.02242627315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45971.02242627315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45971.02242627315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45971.02242627315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45971.02242627315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45971.02242627315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45971.02242627315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45971.02242627315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45971.02242627315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45971.02242627315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45971.02242627315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45971.02242627315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45971.02242627315</v>
      </c>
      <c r="H259" s="124"/>
      <c r="I259" s="124" t="str">
        <f>IFERROR(VLOOKUP(D259,DB!A:F,6,0),"")</f>
        <v/>
      </c>
      <c r="J259" s="124" t="str">
        <f>IFERROR(VLOOKUP(D259,DB!A:G,7,0),"")</f>
        <v/>
      </c>
      <c r="K259" s="124"/>
      <c r="L259" s="124" t="str">
        <f>IFERROR(VLOOKUP(D259,DB!A:I,9,0),"")</f>
        <v/>
      </c>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sheetData>
  <dataValidations count="2">
    <dataValidation allowBlank="1" showInputMessage="1" showErrorMessage="1" sqref="E1" xr:uid="{920C6338-E771-4DAE-8C89-92A9093EA4DE}"/>
    <dataValidation type="list" allowBlank="1" showInputMessage="1" showErrorMessage="1" sqref="E2:E2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39119</v>
      </c>
      <c r="B2" s="155" t="str">
        <f>IFERROR(VLOOKUP(D2,DB!A:K,11,0),"")</f>
        <v>R6</v>
      </c>
      <c r="C2" s="156">
        <v>1</v>
      </c>
      <c r="D2" s="155" t="s">
        <v>35650</v>
      </c>
      <c r="E2" s="153" t="s">
        <v>39021</v>
      </c>
      <c r="F2" s="157">
        <v>45970.686331018522</v>
      </c>
      <c r="G2" s="158">
        <f t="shared" ref="G2:G13" ca="1" si="0">IFERROR(NOW()-F2,"-")</f>
        <v>0.33609525462816237</v>
      </c>
      <c r="H2" s="157">
        <v>45970.68136574074</v>
      </c>
      <c r="I2" s="155" t="str">
        <f>IFERROR(VLOOKUP(D2,DB!A:F,6,0),"")</f>
        <v>Generator-SG</v>
      </c>
      <c r="J2" s="155" t="str">
        <f>IFERROR(VLOOKUP(D2,DB!A:G,7,0),"")</f>
        <v>Dead</v>
      </c>
      <c r="K2" s="159" t="s">
        <v>39120</v>
      </c>
      <c r="L2" s="155" t="str">
        <f>IFERROR(VLOOKUP(D2,DB!A:I,9,0),"")</f>
        <v>Latis</v>
      </c>
    </row>
    <row r="3" spans="1:16382" ht="31.5" customHeight="1">
      <c r="A3" s="160" t="s">
        <v>39121</v>
      </c>
      <c r="B3" s="142" t="str">
        <f>IFERROR(VLOOKUP(D3,DB!A:K,11,0),"")</f>
        <v>R6</v>
      </c>
      <c r="C3" s="143">
        <v>1</v>
      </c>
      <c r="D3" s="142" t="s">
        <v>32298</v>
      </c>
      <c r="E3" s="124" t="s">
        <v>39021</v>
      </c>
      <c r="F3" s="144">
        <v>45971.00372685185</v>
      </c>
      <c r="G3" s="105">
        <f t="shared" ca="1" si="0"/>
        <v>1.8699421299970709E-2</v>
      </c>
      <c r="H3" s="144">
        <v>45970.982627314814</v>
      </c>
      <c r="I3" s="142" t="str">
        <f>IFERROR(VLOOKUP(D3,DB!A:F,6,0),"")</f>
        <v>SCECO</v>
      </c>
      <c r="J3" s="142" t="str">
        <f>IFERROR(VLOOKUP(D3,DB!A:G,7,0),"")</f>
        <v>Dead</v>
      </c>
      <c r="K3" s="145" t="s">
        <v>39122</v>
      </c>
      <c r="L3" s="146" t="str">
        <f>IFERROR(VLOOKUP(D3,DB!A:I,9,0),"")</f>
        <v>Latis</v>
      </c>
    </row>
    <row r="4" spans="1:16382" ht="31.5" customHeight="1">
      <c r="A4" s="141"/>
      <c r="B4" s="142" t="str">
        <f>IFERROR(VLOOKUP(D4,DB!A:K,11,0),"")</f>
        <v/>
      </c>
      <c r="C4" s="143"/>
      <c r="D4" s="142"/>
      <c r="E4" s="124"/>
      <c r="F4" s="144"/>
      <c r="G4" s="105">
        <f t="shared" ca="1" si="0"/>
        <v>45971.02242627315</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45971.02242627315</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45971.02242627315</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45971.02242627315</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45971.02242627315</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45971.02242627315</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45971.02242627315</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45971.02242627315</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45971.02242627315</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45971.02242627315</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45971.02242627315</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45971.02242627315</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45971.02242627315</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45971.02242627315</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45971.02242627315</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45971.02242627315</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45971.02242627315</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45971.02242627315</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45971.02242627315</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45971.02242627315</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45971.02242627315</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45971.02242627315</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45971.02242627315</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45971.02242627315</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45971.02242627315</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45971.02242627315</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45971.02242627315</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45971.02242627315</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45971.02242627315</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45971.02242627315</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45971.02242627315</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45971.02242627315</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45971.02242627315</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45971.02242627315</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45971.02242627315</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45971.02242627315</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45971.02242627315</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45971.02242627315</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45971.02242627315</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45971.02242627315</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45971.02242627315</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45971.02242627315</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45971.02242627315</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45971.02242627315</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45971.02242627315</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45971.02242627315</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45971.02242627315</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45971.02242627315</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45971.02242627315</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45971.02242627315</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45971.02242627315</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45971.02242627315</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45971.02242627315</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45971.02242627315</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45971.02242627315</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45971.02242627315</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45971.02242627315</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45971.02242627315</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45971.02242627315</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45971.02242627315</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45971.02242627315</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45971.02242627315</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45971.02242627315</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45971.02242627315</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45971.02242627315</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45971.02242627315</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45971.02242627315</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45971.02242627315</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45971.02242627315</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45971.02242627315</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45971.02242627315</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45971.02242627315</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45971.02242627315</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45971.02242627315</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45971.02242627315</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45971.02242627315</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45971.02242627315</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45971.02242627315</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45971.02242627315</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45971.02242627315</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45971.02242627315</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45971.02242627315</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45971.02242627315</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45971.02242627315</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45971.02242627315</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45971.02242627315</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45971.02242627315</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45971.02242627315</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45971.02242627315</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45971.02242627315</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45971.02242627315</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45971.02242627315</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45971.02242627315</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45971.02242627315</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45971.02242627315</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45971.02242627315</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45971.02242627315</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45971.02242627315</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45971.02242627315</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45971.02242627315</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45971.02242627315</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45971.02242627315</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45971.02242627315</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45971.02242627315</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45971.02242627315</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45971.02242627315</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45971.02242627315</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45971.02242627315</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45971.02242627315</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45971.02242627315</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45971.02242627315</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45971.02242627315</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45971.02242627315</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45971.02242627315</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45971.02242627315</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45971.02242627315</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45971.02242627315</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45971.02242627315</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45971.02242627315</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45971.02242627315</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45971.02242627315</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45971.02242627315</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45971.02242627315</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45971.02242627315</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45971.02242627315</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45971.02242627315</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45971.02242627315</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45971.02242627315</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45971.02242627315</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45971.02242627315</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45971.02242627315</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45971.02242627315</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45971.02242627315</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45971.02242627315</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45971.02242627315</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45971.02242627315</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45971.02242627315</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45971.02242627315</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45971.02242627315</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45971.02242627315</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45971.02242627315</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45971.02242627315</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45971.02242627315</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45971.02242627315</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45971.02242627315</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45971.02242627315</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45971.02242627315</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45971.02242627315</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45971.02242627315</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45971.02242627315</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45971.02242627315</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45971.02242627315</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45971.02242627315</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45971.02242627315</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45971.02242627315</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45971.02242627315</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45971.02242627315</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45971.02242627315</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45971.02242627315</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45971.02242627315</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45971.02242627315</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45971.02242627315</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45971.02242627315</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45971.02242627315</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45971.02242627315</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45971.02242627315</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45971.02242627315</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45971.02242627315</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45971.02242627315</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45971.02242627315</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45971.02242627315</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45971.02242627315</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2025-11-09T21:32:32Z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